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envolvimento\projetos\Procedimentos_Reajuste\Fontes\"/>
    </mc:Choice>
  </mc:AlternateContent>
  <bookViews>
    <workbookView xWindow="0" yWindow="0" windowWidth="28800" windowHeight="12180"/>
  </bookViews>
  <sheets>
    <sheet name="Proced." sheetId="1" r:id="rId1"/>
    <sheet name="Vlr. Unitários" sheetId="3" r:id="rId2"/>
    <sheet name="Mín e Máx" sheetId="4" r:id="rId3"/>
    <sheet name="Projeções vlr mín e máx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5" l="1"/>
  <c r="K2" i="5"/>
  <c r="J3" i="5"/>
  <c r="K3" i="5"/>
  <c r="J4" i="5"/>
  <c r="K4" i="5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K47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2" i="5"/>
  <c r="W28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2" i="5"/>
  <c r="X3" i="3"/>
  <c r="X7" i="3"/>
  <c r="X11" i="3"/>
  <c r="X15" i="3"/>
  <c r="X19" i="3"/>
  <c r="X23" i="3"/>
  <c r="X27" i="3"/>
  <c r="X32" i="3"/>
  <c r="X36" i="3"/>
  <c r="X40" i="3"/>
  <c r="X44" i="3"/>
  <c r="X2" i="3"/>
  <c r="V3" i="3"/>
  <c r="V4" i="3"/>
  <c r="X4" i="3" s="1"/>
  <c r="V5" i="3"/>
  <c r="X5" i="3" s="1"/>
  <c r="V6" i="3"/>
  <c r="X6" i="3" s="1"/>
  <c r="V7" i="3"/>
  <c r="V8" i="3"/>
  <c r="X8" i="3" s="1"/>
  <c r="V9" i="3"/>
  <c r="X9" i="3" s="1"/>
  <c r="V10" i="3"/>
  <c r="X10" i="3" s="1"/>
  <c r="V11" i="3"/>
  <c r="V12" i="3"/>
  <c r="X12" i="3" s="1"/>
  <c r="V13" i="3"/>
  <c r="X13" i="3" s="1"/>
  <c r="V14" i="3"/>
  <c r="X14" i="3" s="1"/>
  <c r="V15" i="3"/>
  <c r="V16" i="3"/>
  <c r="X16" i="3" s="1"/>
  <c r="V17" i="3"/>
  <c r="X17" i="3" s="1"/>
  <c r="V18" i="3"/>
  <c r="X18" i="3" s="1"/>
  <c r="V19" i="3"/>
  <c r="V20" i="3"/>
  <c r="X20" i="3" s="1"/>
  <c r="V21" i="3"/>
  <c r="X21" i="3" s="1"/>
  <c r="V22" i="3"/>
  <c r="X22" i="3" s="1"/>
  <c r="V23" i="3"/>
  <c r="V24" i="3"/>
  <c r="X24" i="3" s="1"/>
  <c r="V25" i="3"/>
  <c r="X25" i="3" s="1"/>
  <c r="V26" i="3"/>
  <c r="X26" i="3" s="1"/>
  <c r="V27" i="3"/>
  <c r="V28" i="3"/>
  <c r="X28" i="3" s="1"/>
  <c r="V29" i="3"/>
  <c r="X29" i="3" s="1"/>
  <c r="V30" i="3"/>
  <c r="X30" i="3" s="1"/>
  <c r="V31" i="3"/>
  <c r="X31" i="3" s="1"/>
  <c r="V32" i="3"/>
  <c r="V33" i="3"/>
  <c r="X33" i="3" s="1"/>
  <c r="V34" i="3"/>
  <c r="X34" i="3" s="1"/>
  <c r="V35" i="3"/>
  <c r="X35" i="3" s="1"/>
  <c r="V36" i="3"/>
  <c r="V37" i="3"/>
  <c r="X37" i="3" s="1"/>
  <c r="V38" i="3"/>
  <c r="X38" i="3" s="1"/>
  <c r="V39" i="3"/>
  <c r="X39" i="3" s="1"/>
  <c r="V40" i="3"/>
  <c r="V41" i="3"/>
  <c r="X41" i="3" s="1"/>
  <c r="V42" i="3"/>
  <c r="X42" i="3" s="1"/>
  <c r="V43" i="3"/>
  <c r="X43" i="3" s="1"/>
  <c r="V44" i="3"/>
  <c r="V45" i="3"/>
  <c r="X45" i="3" s="1"/>
  <c r="V46" i="3"/>
  <c r="X46" i="3" s="1"/>
  <c r="V47" i="3"/>
  <c r="X47" i="3" s="1"/>
  <c r="W2" i="3"/>
  <c r="V2" i="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2" i="1"/>
  <c r="H19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" i="1"/>
</calcChain>
</file>

<file path=xl/sharedStrings.xml><?xml version="1.0" encoding="utf-8"?>
<sst xmlns="http://schemas.openxmlformats.org/spreadsheetml/2006/main" count="312" uniqueCount="100">
  <si>
    <t>PROC_REA</t>
  </si>
  <si>
    <t>PROCEDIMENTOS</t>
  </si>
  <si>
    <t>SISTEMAS</t>
  </si>
  <si>
    <t>EXCISÃO E SUTURA DE LESAO NA PELE C/ PLÁSTICA EM Z OU ROTAÇÃO DE RETALHO</t>
  </si>
  <si>
    <t>Oncologia</t>
  </si>
  <si>
    <t>EXERESE DE CISTO DERMOIDE</t>
  </si>
  <si>
    <t>Otorrinolaringologia</t>
  </si>
  <si>
    <t>TIREOIDECTOMIA TOTAL</t>
  </si>
  <si>
    <t>ADENOIDECTOMIA</t>
  </si>
  <si>
    <t>AMIGDALECTOMIA</t>
  </si>
  <si>
    <t>AMIGDALECTOMIA C/ ADENOIDECTOMIA</t>
  </si>
  <si>
    <t>TIMPANOPLASTIA (UNI / BILATERAL)</t>
  </si>
  <si>
    <t>SEPTOPLASTIA PARA CORREÇÃO DE DESVIO</t>
  </si>
  <si>
    <t>IMPLANTE DE PRÓTESE VALVAR</t>
  </si>
  <si>
    <t>Cardiovascular</t>
  </si>
  <si>
    <t>REVASCULARIZAÇÃO MIOCÁRDICA C/ USO DE EXTRACÓRPOREA (C/ 2 OU MAIS ENXERTOS)</t>
  </si>
  <si>
    <t>TRATAMENTO CIRURGICO DE VARIZES (BILATERAL)</t>
  </si>
  <si>
    <t>TRATAMENTO CIRÚRGICO DE VARIZES (UNILATERAL)</t>
  </si>
  <si>
    <t>ANGIOPLASTIA INTRALUMINAL DE VASOS DAS EXTREMIDADES (C/ STENT NAO RECOBERTO)</t>
  </si>
  <si>
    <t>ESTUDO ELETROFISIOLOGICO DIAGNOSTICO</t>
  </si>
  <si>
    <t>REPARO DE ROTURA DO MANGUITO ROTADOR (INCLUI PROCEDIMENTOS DESCOMPRESSIVOS)</t>
  </si>
  <si>
    <t>Ortopedia</t>
  </si>
  <si>
    <t>ARTRODESE TORACO-LOMBO-SACRA POSTERIOR, DOIS NIVEIS, INCLUI INSTRUMENTACAO</t>
  </si>
  <si>
    <t>ARTRODESE TORACO-LOMBO-SACRA POSTERIOR, QUATRO NIVEIS, INCLUI INSTRUMENTACAO</t>
  </si>
  <si>
    <t>TRATAMENTO CIRURGICO DE DEFORMIDADE DA COLUNA VIA ANTERO-POSTERIOR NOVE OU MAIS NIVEIS</t>
  </si>
  <si>
    <t>TRATAMENTO CIRURGICO DE DEFORMIDADE DA COLUNA VIA POSTERIOR NOVE NIVEIS</t>
  </si>
  <si>
    <t>TRATAMENTO CIRURGICO DE DEFORMIDADE DA COLUNA VIA POSTERIOR DOZE NIVEIS OU MAIS</t>
  </si>
  <si>
    <t>TRATAMENTO CIRURGICO DE DEFORMIDADE DA COLUNA VIA POSTERIOR DEZ NIVEIS</t>
  </si>
  <si>
    <t>ARTROPLASTIA TOTAL DE QUADRIL (REVISAO / RECONSTRUCAO)</t>
  </si>
  <si>
    <t>ARTROPLASTIA TOTAL PRIMARIA DO QUADRIL NÃO CIMENTADA / HÍBRIDA</t>
  </si>
  <si>
    <t>ARTROPLASTIA TOTAL PRIMARIA DO JOELHO</t>
  </si>
  <si>
    <t>RECONSTRUCAO LIGAMENTAR INTRA-ARTICULAR DO JOELHO (CRUZADO ANTERIOR)</t>
  </si>
  <si>
    <t>TRATAMENTO CIRÚRGICO DE ROTURA DO MENISCO COM MENISCECTOMIA PARCIAL / TOTAL</t>
  </si>
  <si>
    <t>RESSECÇÃO SIMPLES DE TUMOR ÓSSEO / DE PARTES MOLES</t>
  </si>
  <si>
    <t>RETIRADA DE FIO OU PINO INTRA-ÓSSEO</t>
  </si>
  <si>
    <t>RETIRADA DE PLACA E/OU PARAFUSOS</t>
  </si>
  <si>
    <t>PROSTATECTOMIA SUPRAPÚBICA</t>
  </si>
  <si>
    <t>RESSECCAO ENDOSCOPICA DE PROSTATA</t>
  </si>
  <si>
    <t>EXCISÃO TIPO 3 DO COLO UTERINO</t>
  </si>
  <si>
    <t>HISTERECTOMIA (POR VIA VAGINAL)</t>
  </si>
  <si>
    <t>HISTERECTOMIA C/ ANEXECTOMIA (UNI / BILATERAL)</t>
  </si>
  <si>
    <t>HISTERECTOMIA TOTAL</t>
  </si>
  <si>
    <t>HISTEROSCOPIA CIRURGICA C/ RESSECTOSCOPIO</t>
  </si>
  <si>
    <t>OOFORECTOMIA / OOFOROPLASTIA</t>
  </si>
  <si>
    <t>PLASTICA MAMARIA FEMININA NAO ESTETICA</t>
  </si>
  <si>
    <t>PLASTICA MAMÁRIA RECONSTRUTIVA PÓS MASTECTOMIA C/ IMPLANTE DE PRÓTESE</t>
  </si>
  <si>
    <t>PROSTATECTOMIA EM ONCOLOGIA</t>
  </si>
  <si>
    <t>TIREOIDECTOMIA TOTAL EM ONCOLOGIA</t>
  </si>
  <si>
    <t>HISTERECTOMIA COM RESSECÇÃO DE ÓRGÃOS CONTÍGUOS EM ONCOLOGIA</t>
  </si>
  <si>
    <t>HISTERECTOMIA TOTAL AMPLIADA EM ONCOLOGIA</t>
  </si>
  <si>
    <t>HISTERECTOMIA COM OU SEM ANEXECTOMIA (UNI / BILATERAL) EM ONCOLOGIA</t>
  </si>
  <si>
    <t>EXCISÃO E SUTURA COM PLASTICA EM Z NA PELE EM ONCOLOGIA</t>
  </si>
  <si>
    <t>RECONSTRUÇÃO COM RETALHO MIOCUTÂNEO (QUALQUER PARTE) EM ONCOLOGIA</t>
  </si>
  <si>
    <t>FREQUENCIA</t>
  </si>
  <si>
    <t>VALOR TOTAL</t>
  </si>
  <si>
    <t>VALOR MÉDIO</t>
  </si>
  <si>
    <t>Cód. Tabela SUS</t>
  </si>
  <si>
    <t>Valor Unitário Proc Principal SUS</t>
  </si>
  <si>
    <t>Valor Produção Proc Principal SUS</t>
  </si>
  <si>
    <t>Valor do procedimento TUSS</t>
  </si>
  <si>
    <t>Valor Produção Proc TUSS</t>
  </si>
  <si>
    <t>Valor do procedimento INC (sem OPME)</t>
  </si>
  <si>
    <t>Total INC (sem OPME)</t>
  </si>
  <si>
    <t>Valor do procedimento INC com OPME</t>
  </si>
  <si>
    <t>Total INC com OPME</t>
  </si>
  <si>
    <t>INC só OPME</t>
  </si>
  <si>
    <t>Total INC só OPME</t>
  </si>
  <si>
    <t>Valor do procedimento INTO (sem OPME)</t>
  </si>
  <si>
    <t>Total INTO (sem OPME)</t>
  </si>
  <si>
    <t>Valor do procedimento INTO com OPME</t>
  </si>
  <si>
    <t>Total INTO com OPME</t>
  </si>
  <si>
    <t>INTO só OPME</t>
  </si>
  <si>
    <t>Total INTO só OPME</t>
  </si>
  <si>
    <t>Valores médios procedimento PNRF</t>
  </si>
  <si>
    <t>Cisamusep</t>
  </si>
  <si>
    <t>Total  Cisamusep</t>
  </si>
  <si>
    <t>Conims</t>
  </si>
  <si>
    <t>Total Conims</t>
  </si>
  <si>
    <t>Cicenop</t>
  </si>
  <si>
    <t>Total Cicenop</t>
  </si>
  <si>
    <t>Cisop</t>
  </si>
  <si>
    <t>Total Cisop</t>
  </si>
  <si>
    <t>Ciscopar</t>
  </si>
  <si>
    <t>Total Ciscopar</t>
  </si>
  <si>
    <t>Ciscomcam</t>
  </si>
  <si>
    <t>Total  Ciscomcam</t>
  </si>
  <si>
    <t>Cisvir</t>
  </si>
  <si>
    <t>Total Cisvir</t>
  </si>
  <si>
    <t>Cisleste</t>
  </si>
  <si>
    <t>Total Cisleste</t>
  </si>
  <si>
    <t>Santa Catarina</t>
  </si>
  <si>
    <t>Total Santa Catarina</t>
  </si>
  <si>
    <t>Total Produção vlr. médio procedimentos PNRF</t>
  </si>
  <si>
    <t>Valor Unitário Máximo</t>
  </si>
  <si>
    <t>Valor Unitário Mínimo</t>
  </si>
  <si>
    <t>Variação Máxima Tabela SUS</t>
  </si>
  <si>
    <t>Total com vlr unit. Máximo</t>
  </si>
  <si>
    <t>FREQUENCIA 2023</t>
  </si>
  <si>
    <t>Prod. SUS (Só principal)</t>
  </si>
  <si>
    <t>Prod. SUS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</si>
</sst>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&quot;Google Sans Mono&quot;"/>
    </font>
    <font>
      <sz val="9"/>
      <color rgb="FF000000"/>
      <name val="Verdana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2" applyFont="1"/>
    <xf numFmtId="44" fontId="0" fillId="0" borderId="0" xfId="0" applyNumberFormat="1"/>
    <xf numFmtId="44" fontId="4" fillId="0" borderId="1" xfId="2" applyFont="1" applyFill="1" applyBorder="1" applyAlignment="1">
      <alignment horizontal="center" wrapText="1"/>
    </xf>
    <xf numFmtId="44" fontId="4" fillId="0" borderId="3" xfId="2" applyFont="1" applyFill="1" applyBorder="1" applyAlignment="1">
      <alignment horizont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4" fontId="7" fillId="0" borderId="2" xfId="2" applyFont="1" applyBorder="1" applyAlignment="1">
      <alignment horizontal="center" wrapText="1"/>
    </xf>
    <xf numFmtId="0" fontId="5" fillId="0" borderId="2" xfId="0" applyFont="1" applyBorder="1"/>
    <xf numFmtId="44" fontId="4" fillId="0" borderId="2" xfId="2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4" fontId="4" fillId="0" borderId="2" xfId="2" applyFont="1" applyFill="1" applyBorder="1" applyAlignment="1">
      <alignment horizontal="center" wrapText="1"/>
    </xf>
    <xf numFmtId="8" fontId="0" fillId="0" borderId="2" xfId="0" applyNumberFormat="1" applyBorder="1"/>
    <xf numFmtId="44" fontId="4" fillId="0" borderId="5" xfId="2" applyFont="1" applyFill="1" applyBorder="1" applyAlignment="1">
      <alignment horizontal="center" wrapText="1"/>
    </xf>
    <xf numFmtId="164" fontId="0" fillId="0" borderId="0" xfId="0" applyNumberFormat="1"/>
    <xf numFmtId="44" fontId="5" fillId="0" borderId="2" xfId="2" applyFont="1" applyBorder="1" applyAlignment="1">
      <alignment horizontal="center"/>
    </xf>
    <xf numFmtId="44" fontId="0" fillId="0" borderId="2" xfId="2" applyFont="1" applyBorder="1"/>
    <xf numFmtId="0" fontId="0" fillId="0" borderId="2" xfId="0" applyBorder="1"/>
    <xf numFmtId="44" fontId="3" fillId="0" borderId="2" xfId="2" applyFont="1" applyBorder="1"/>
    <xf numFmtId="43" fontId="0" fillId="0" borderId="2" xfId="1" applyFont="1" applyBorder="1" applyAlignment="1">
      <alignment horizontal="center"/>
    </xf>
    <xf numFmtId="44" fontId="2" fillId="0" borderId="2" xfId="2" applyFont="1" applyBorder="1"/>
    <xf numFmtId="0" fontId="11" fillId="0" borderId="0" xfId="0" applyFont="1"/>
    <xf numFmtId="8" fontId="5" fillId="0" borderId="2" xfId="0" applyNumberFormat="1" applyFont="1" applyBorder="1" applyAlignment="1">
      <alignment horizontal="center"/>
    </xf>
    <xf numFmtId="4" fontId="6" fillId="0" borderId="2" xfId="0" applyNumberFormat="1" applyFont="1" applyBorder="1"/>
    <xf numFmtId="0" fontId="6" fillId="0" borderId="2" xfId="0" applyFont="1" applyBorder="1"/>
    <xf numFmtId="44" fontId="6" fillId="0" borderId="2" xfId="2" applyFont="1" applyBorder="1"/>
    <xf numFmtId="0" fontId="8" fillId="2" borderId="2" xfId="0" applyFont="1" applyFill="1" applyBorder="1"/>
    <xf numFmtId="8" fontId="8" fillId="2" borderId="2" xfId="0" applyNumberFormat="1" applyFont="1" applyFill="1" applyBorder="1"/>
    <xf numFmtId="44" fontId="8" fillId="2" borderId="2" xfId="2" applyFont="1" applyFill="1" applyBorder="1"/>
    <xf numFmtId="8" fontId="6" fillId="0" borderId="2" xfId="0" applyNumberFormat="1" applyFont="1" applyBorder="1" applyAlignment="1">
      <alignment horizontal="right"/>
    </xf>
    <xf numFmtId="8" fontId="9" fillId="0" borderId="2" xfId="0" applyNumberFormat="1" applyFont="1" applyBorder="1" applyAlignment="1">
      <alignment horizontal="right" wrapText="1"/>
    </xf>
    <xf numFmtId="0" fontId="10" fillId="0" borderId="2" xfId="0" applyFont="1" applyBorder="1"/>
    <xf numFmtId="44" fontId="10" fillId="0" borderId="2" xfId="2" applyFont="1" applyBorder="1"/>
    <xf numFmtId="4" fontId="5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8" fontId="5" fillId="0" borderId="2" xfId="0" applyNumberFormat="1" applyFont="1" applyBorder="1" applyAlignment="1">
      <alignment horizontal="right"/>
    </xf>
    <xf numFmtId="44" fontId="11" fillId="0" borderId="2" xfId="2" applyFont="1" applyBorder="1"/>
    <xf numFmtId="0" fontId="5" fillId="0" borderId="2" xfId="0" applyFont="1" applyBorder="1" applyAlignment="1">
      <alignment horizontal="right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tabSelected="1" workbookViewId="0">
      <selection activeCell="G7" sqref="G7"/>
    </sheetView>
  </sheetViews>
  <sheetFormatPr defaultColWidth="25.140625" defaultRowHeight="15"/>
  <cols>
    <col min="1" max="1" width="10.28515625" bestFit="1" customWidth="1"/>
    <col min="2" max="2" width="56.85546875" customWidth="1"/>
    <col min="4" max="4" width="12.42578125" bestFit="1" customWidth="1"/>
    <col min="7" max="7" width="28.42578125" customWidth="1"/>
    <col min="8" max="8" width="31.42578125" bestFit="1" customWidth="1"/>
    <col min="11" max="11" width="26.5703125" customWidth="1"/>
    <col min="12" max="14" width="25.140625" style="1"/>
    <col min="18" max="18" width="25.140625" style="1"/>
    <col min="24" max="24" width="43.7109375" bestFit="1" customWidth="1"/>
    <col min="25" max="40" width="25.140625" style="1"/>
    <col min="42" max="42" width="25.140625" style="1"/>
  </cols>
  <sheetData>
    <row r="1" spans="1:44" ht="30">
      <c r="A1" s="5" t="s">
        <v>0</v>
      </c>
      <c r="B1" s="6" t="s">
        <v>1</v>
      </c>
      <c r="C1" s="6" t="s">
        <v>2</v>
      </c>
      <c r="D1" s="6" t="s">
        <v>53</v>
      </c>
      <c r="E1" s="6" t="s">
        <v>54</v>
      </c>
      <c r="F1" s="6" t="s">
        <v>55</v>
      </c>
      <c r="G1" s="7" t="s">
        <v>57</v>
      </c>
      <c r="H1" s="8" t="s">
        <v>58</v>
      </c>
      <c r="I1" s="7" t="s">
        <v>59</v>
      </c>
      <c r="J1" s="8" t="s">
        <v>60</v>
      </c>
      <c r="K1" s="7" t="s">
        <v>61</v>
      </c>
      <c r="L1" s="8" t="s">
        <v>62</v>
      </c>
      <c r="M1" s="9" t="s">
        <v>63</v>
      </c>
      <c r="N1" s="9" t="s">
        <v>64</v>
      </c>
      <c r="O1" s="7" t="s">
        <v>65</v>
      </c>
      <c r="P1" s="7" t="s">
        <v>66</v>
      </c>
      <c r="Q1" s="7" t="s">
        <v>67</v>
      </c>
      <c r="R1" s="9" t="s">
        <v>68</v>
      </c>
      <c r="S1" s="7" t="s">
        <v>69</v>
      </c>
      <c r="T1" s="7" t="s">
        <v>70</v>
      </c>
      <c r="U1" s="7" t="s">
        <v>71</v>
      </c>
      <c r="V1" s="7" t="s">
        <v>72</v>
      </c>
      <c r="W1" s="10" t="s">
        <v>73</v>
      </c>
      <c r="X1" s="10" t="s">
        <v>92</v>
      </c>
      <c r="Y1" s="11" t="s">
        <v>74</v>
      </c>
      <c r="Z1" s="11" t="s">
        <v>75</v>
      </c>
      <c r="AA1" s="11" t="s">
        <v>76</v>
      </c>
      <c r="AB1" s="11" t="s">
        <v>77</v>
      </c>
      <c r="AC1" s="11" t="s">
        <v>78</v>
      </c>
      <c r="AD1" s="11" t="s">
        <v>79</v>
      </c>
      <c r="AE1" s="11" t="s">
        <v>80</v>
      </c>
      <c r="AF1" s="11" t="s">
        <v>81</v>
      </c>
      <c r="AG1" s="11" t="s">
        <v>82</v>
      </c>
      <c r="AH1" s="11" t="s">
        <v>83</v>
      </c>
      <c r="AI1" s="11" t="s">
        <v>84</v>
      </c>
      <c r="AJ1" s="11" t="s">
        <v>85</v>
      </c>
      <c r="AK1" s="11" t="s">
        <v>86</v>
      </c>
      <c r="AL1" s="11" t="s">
        <v>87</v>
      </c>
      <c r="AM1" s="11" t="s">
        <v>88</v>
      </c>
      <c r="AN1" s="11" t="s">
        <v>89</v>
      </c>
      <c r="AO1" s="12" t="s">
        <v>90</v>
      </c>
      <c r="AP1" s="11" t="s">
        <v>91</v>
      </c>
      <c r="AQ1" s="4"/>
      <c r="AR1" s="3"/>
    </row>
    <row r="2" spans="1:44">
      <c r="A2" s="10">
        <v>401020053</v>
      </c>
      <c r="B2" s="10" t="s">
        <v>3</v>
      </c>
      <c r="C2" s="10" t="s">
        <v>4</v>
      </c>
      <c r="D2" s="36">
        <v>42555</v>
      </c>
      <c r="E2" s="37">
        <v>18526684.780000001</v>
      </c>
      <c r="F2" s="37">
        <v>435.36</v>
      </c>
      <c r="G2" s="24">
        <v>356.81</v>
      </c>
      <c r="H2" s="14">
        <f>G2*D2</f>
        <v>15184049.550000001</v>
      </c>
      <c r="I2" s="25">
        <v>3546</v>
      </c>
      <c r="J2" s="18">
        <f>I2*D2</f>
        <v>150900030</v>
      </c>
      <c r="K2" s="26"/>
      <c r="L2" s="27"/>
      <c r="M2" s="27"/>
      <c r="N2" s="27"/>
      <c r="O2" s="28"/>
      <c r="P2" s="28"/>
      <c r="Q2" s="28"/>
      <c r="R2" s="30"/>
      <c r="S2" s="28"/>
      <c r="T2" s="28"/>
      <c r="U2" s="28"/>
      <c r="V2" s="28"/>
      <c r="W2" s="29">
        <v>952.51</v>
      </c>
      <c r="X2" s="30">
        <v>40534041.659999996</v>
      </c>
      <c r="Y2" s="30">
        <v>356.81</v>
      </c>
      <c r="Z2" s="30">
        <v>15184049.550000001</v>
      </c>
      <c r="AA2" s="30">
        <v>892.03</v>
      </c>
      <c r="AB2" s="30">
        <v>37960336.649999999</v>
      </c>
      <c r="AC2" s="30">
        <v>213.1</v>
      </c>
      <c r="AD2" s="30">
        <v>9068470.5</v>
      </c>
      <c r="AE2" s="30"/>
      <c r="AF2" s="30"/>
      <c r="AG2" s="30">
        <v>11.75</v>
      </c>
      <c r="AH2" s="30">
        <v>500021.25</v>
      </c>
      <c r="AI2" s="30"/>
      <c r="AJ2" s="30"/>
      <c r="AK2" s="30">
        <v>1025.3900000000001</v>
      </c>
      <c r="AL2" s="30">
        <v>43635471.450000003</v>
      </c>
      <c r="AM2" s="30"/>
      <c r="AN2" s="30"/>
      <c r="AO2" s="29">
        <v>1427.24</v>
      </c>
      <c r="AP2" s="30">
        <v>60736198.200000003</v>
      </c>
    </row>
    <row r="3" spans="1:44">
      <c r="A3" s="10">
        <v>401020070</v>
      </c>
      <c r="B3" s="10" t="s">
        <v>5</v>
      </c>
      <c r="C3" s="10" t="s">
        <v>6</v>
      </c>
      <c r="D3" s="36">
        <v>15795</v>
      </c>
      <c r="E3" s="37">
        <v>2688436.56</v>
      </c>
      <c r="F3" s="37">
        <v>170.21</v>
      </c>
      <c r="G3" s="24">
        <v>143.72</v>
      </c>
      <c r="H3" s="14">
        <f>G3*D3</f>
        <v>2270057.4</v>
      </c>
      <c r="I3" s="26">
        <v>680.45</v>
      </c>
      <c r="J3" s="18">
        <f>I3*D3</f>
        <v>10747707.75</v>
      </c>
      <c r="K3" s="26"/>
      <c r="L3" s="27"/>
      <c r="M3" s="27"/>
      <c r="N3" s="27"/>
      <c r="O3" s="28"/>
      <c r="P3" s="28"/>
      <c r="Q3" s="28"/>
      <c r="R3" s="30"/>
      <c r="S3" s="28"/>
      <c r="T3" s="28"/>
      <c r="U3" s="28"/>
      <c r="V3" s="28"/>
      <c r="W3" s="29">
        <v>237.64</v>
      </c>
      <c r="X3" s="30">
        <v>3753541.5269999998</v>
      </c>
      <c r="Y3" s="30">
        <v>143.72</v>
      </c>
      <c r="Z3" s="30">
        <v>2270057.4</v>
      </c>
      <c r="AA3" s="30">
        <v>359.3</v>
      </c>
      <c r="AB3" s="30">
        <v>5675143.5</v>
      </c>
      <c r="AC3" s="30">
        <v>99.52</v>
      </c>
      <c r="AD3" s="30">
        <v>1571918.4</v>
      </c>
      <c r="AE3" s="30">
        <v>80</v>
      </c>
      <c r="AF3" s="30">
        <v>1263600</v>
      </c>
      <c r="AG3" s="30"/>
      <c r="AH3" s="30"/>
      <c r="AI3" s="30"/>
      <c r="AJ3" s="30"/>
      <c r="AK3" s="30">
        <v>632.65</v>
      </c>
      <c r="AL3" s="30">
        <v>9992706.75</v>
      </c>
      <c r="AM3" s="30"/>
      <c r="AN3" s="30"/>
      <c r="AO3" s="29">
        <v>862.32</v>
      </c>
      <c r="AP3" s="30">
        <v>13620344.4</v>
      </c>
    </row>
    <row r="4" spans="1:44">
      <c r="A4" s="10">
        <v>402010043</v>
      </c>
      <c r="B4" s="10" t="s">
        <v>7</v>
      </c>
      <c r="C4" s="10" t="s">
        <v>4</v>
      </c>
      <c r="D4" s="36">
        <v>7847</v>
      </c>
      <c r="E4" s="37">
        <v>5191578.72</v>
      </c>
      <c r="F4" s="37">
        <v>661.6</v>
      </c>
      <c r="G4" s="24">
        <v>451.37</v>
      </c>
      <c r="H4" s="14">
        <f>G4*D4</f>
        <v>3541900.39</v>
      </c>
      <c r="I4" s="25">
        <v>8484.6299999999992</v>
      </c>
      <c r="J4" s="18">
        <f>I4*D4</f>
        <v>66578891.609999992</v>
      </c>
      <c r="K4" s="26"/>
      <c r="L4" s="27"/>
      <c r="M4" s="27"/>
      <c r="N4" s="27"/>
      <c r="O4" s="28"/>
      <c r="P4" s="28"/>
      <c r="Q4" s="28"/>
      <c r="R4" s="30"/>
      <c r="S4" s="28"/>
      <c r="T4" s="28"/>
      <c r="U4" s="28"/>
      <c r="V4" s="28"/>
      <c r="W4" s="29">
        <v>1052.76</v>
      </c>
      <c r="X4" s="30">
        <v>8261008.6849999996</v>
      </c>
      <c r="Y4" s="30">
        <v>451.37</v>
      </c>
      <c r="Z4" s="30">
        <v>3541900.39</v>
      </c>
      <c r="AA4" s="30">
        <v>2688</v>
      </c>
      <c r="AB4" s="30">
        <v>21092736</v>
      </c>
      <c r="AC4" s="30">
        <v>368.5</v>
      </c>
      <c r="AD4" s="30">
        <v>2891619.5</v>
      </c>
      <c r="AE4" s="30"/>
      <c r="AF4" s="30"/>
      <c r="AG4" s="30"/>
      <c r="AH4" s="30"/>
      <c r="AI4" s="30"/>
      <c r="AJ4" s="30"/>
      <c r="AK4" s="30">
        <v>1550.68</v>
      </c>
      <c r="AL4" s="30">
        <v>12168185.960000001</v>
      </c>
      <c r="AM4" s="30"/>
      <c r="AN4" s="30"/>
      <c r="AO4" s="29">
        <v>1805.48</v>
      </c>
      <c r="AP4" s="30">
        <v>14167601.560000001</v>
      </c>
    </row>
    <row r="5" spans="1:44">
      <c r="A5" s="10">
        <v>404010016</v>
      </c>
      <c r="B5" s="10" t="s">
        <v>8</v>
      </c>
      <c r="C5" s="10" t="s">
        <v>6</v>
      </c>
      <c r="D5" s="36">
        <v>8119</v>
      </c>
      <c r="E5" s="37">
        <v>3260928.74</v>
      </c>
      <c r="F5" s="37">
        <v>401.64</v>
      </c>
      <c r="G5" s="24">
        <v>348.18</v>
      </c>
      <c r="H5" s="14">
        <f>G5*D5</f>
        <v>2826873.42</v>
      </c>
      <c r="I5" s="25">
        <v>3643.36</v>
      </c>
      <c r="J5" s="18">
        <f>I5*D5</f>
        <v>29580439.84</v>
      </c>
      <c r="K5" s="26"/>
      <c r="L5" s="27"/>
      <c r="M5" s="27"/>
      <c r="N5" s="27"/>
      <c r="O5" s="28"/>
      <c r="P5" s="28"/>
      <c r="Q5" s="28"/>
      <c r="R5" s="30"/>
      <c r="S5" s="28"/>
      <c r="T5" s="28"/>
      <c r="U5" s="28"/>
      <c r="V5" s="28"/>
      <c r="W5" s="29">
        <v>935.78</v>
      </c>
      <c r="X5" s="30">
        <v>7597558.8420000002</v>
      </c>
      <c r="Y5" s="30">
        <v>48.42</v>
      </c>
      <c r="Z5" s="30">
        <v>393121.98</v>
      </c>
      <c r="AA5" s="30">
        <v>1688.01</v>
      </c>
      <c r="AB5" s="30">
        <v>13704953.189999999</v>
      </c>
      <c r="AC5" s="30">
        <v>546.1</v>
      </c>
      <c r="AD5" s="30">
        <v>4433785.9000000004</v>
      </c>
      <c r="AE5" s="30"/>
      <c r="AF5" s="30"/>
      <c r="AG5" s="30">
        <v>696.36</v>
      </c>
      <c r="AH5" s="30">
        <v>5653746.8399999999</v>
      </c>
      <c r="AI5" s="30">
        <v>991.5</v>
      </c>
      <c r="AJ5" s="30">
        <v>8049988.5</v>
      </c>
      <c r="AK5" s="30">
        <v>896.06</v>
      </c>
      <c r="AL5" s="30">
        <v>7275111.1399999997</v>
      </c>
      <c r="AM5" s="30">
        <v>2350</v>
      </c>
      <c r="AN5" s="30">
        <v>19079650</v>
      </c>
      <c r="AO5" s="29">
        <v>1392.72</v>
      </c>
      <c r="AP5" s="30">
        <v>11307493.68</v>
      </c>
    </row>
    <row r="6" spans="1:44">
      <c r="A6" s="10">
        <v>404010024</v>
      </c>
      <c r="B6" s="10" t="s">
        <v>9</v>
      </c>
      <c r="C6" s="10" t="s">
        <v>6</v>
      </c>
      <c r="D6" s="36">
        <v>9243</v>
      </c>
      <c r="E6" s="37">
        <v>3508267.63</v>
      </c>
      <c r="F6" s="37">
        <v>379.56</v>
      </c>
      <c r="G6" s="24">
        <v>306.57</v>
      </c>
      <c r="H6" s="14">
        <f>G6*D6</f>
        <v>2833626.51</v>
      </c>
      <c r="I6" s="25">
        <v>3610.81</v>
      </c>
      <c r="J6" s="18">
        <f>I6*D6</f>
        <v>33374716.829999998</v>
      </c>
      <c r="K6" s="26"/>
      <c r="L6" s="27"/>
      <c r="M6" s="27"/>
      <c r="N6" s="27"/>
      <c r="O6" s="28"/>
      <c r="P6" s="28"/>
      <c r="Q6" s="28"/>
      <c r="R6" s="30"/>
      <c r="S6" s="28"/>
      <c r="T6" s="28"/>
      <c r="U6" s="28"/>
      <c r="V6" s="28"/>
      <c r="W6" s="29">
        <v>839.79</v>
      </c>
      <c r="X6" s="30">
        <v>7762139.5520000001</v>
      </c>
      <c r="Y6" s="30">
        <v>45.47</v>
      </c>
      <c r="Z6" s="30">
        <v>420279.21</v>
      </c>
      <c r="AA6" s="30">
        <v>766.43</v>
      </c>
      <c r="AB6" s="30">
        <v>7084112.4900000002</v>
      </c>
      <c r="AC6" s="30">
        <v>546.1</v>
      </c>
      <c r="AD6" s="30">
        <v>5047602.3</v>
      </c>
      <c r="AE6" s="30"/>
      <c r="AF6" s="30"/>
      <c r="AG6" s="30">
        <v>613.14</v>
      </c>
      <c r="AH6" s="30">
        <v>5667253.0199999996</v>
      </c>
      <c r="AI6" s="30">
        <v>880.1</v>
      </c>
      <c r="AJ6" s="30">
        <v>8134764.2999999998</v>
      </c>
      <c r="AK6" s="30">
        <v>815.28</v>
      </c>
      <c r="AL6" s="30">
        <v>7535633.04</v>
      </c>
      <c r="AM6" s="30">
        <v>2350</v>
      </c>
      <c r="AN6" s="30">
        <v>21721050</v>
      </c>
      <c r="AO6" s="29">
        <v>1226.28</v>
      </c>
      <c r="AP6" s="30">
        <v>11334506.039999999</v>
      </c>
    </row>
    <row r="7" spans="1:44">
      <c r="A7" s="10">
        <v>404010032</v>
      </c>
      <c r="B7" s="10" t="s">
        <v>10</v>
      </c>
      <c r="C7" s="10" t="s">
        <v>6</v>
      </c>
      <c r="D7" s="36">
        <v>33639</v>
      </c>
      <c r="E7" s="37">
        <v>14373298.83</v>
      </c>
      <c r="F7" s="37">
        <v>427.28</v>
      </c>
      <c r="G7" s="24">
        <v>337.22</v>
      </c>
      <c r="H7" s="14">
        <f>G7*D7</f>
        <v>11343743.58</v>
      </c>
      <c r="I7" s="25">
        <v>4250</v>
      </c>
      <c r="J7" s="18">
        <f>I7*D7</f>
        <v>142965750</v>
      </c>
      <c r="K7" s="26"/>
      <c r="L7" s="27"/>
      <c r="M7" s="27"/>
      <c r="N7" s="27"/>
      <c r="O7" s="28"/>
      <c r="P7" s="28"/>
      <c r="Q7" s="28"/>
      <c r="R7" s="30"/>
      <c r="S7" s="28"/>
      <c r="T7" s="28"/>
      <c r="U7" s="28"/>
      <c r="V7" s="28"/>
      <c r="W7" s="29">
        <v>954.01</v>
      </c>
      <c r="X7" s="30">
        <v>32091880.620000001</v>
      </c>
      <c r="Y7" s="30">
        <v>35.53</v>
      </c>
      <c r="Z7" s="30">
        <v>1195193.67</v>
      </c>
      <c r="AA7" s="30">
        <v>843.05</v>
      </c>
      <c r="AB7" s="30">
        <v>28359358.949999999</v>
      </c>
      <c r="AC7" s="30">
        <v>643.69000000000005</v>
      </c>
      <c r="AD7" s="30">
        <v>21653087.91</v>
      </c>
      <c r="AE7" s="30"/>
      <c r="AF7" s="30"/>
      <c r="AG7" s="30">
        <v>674.44</v>
      </c>
      <c r="AH7" s="30">
        <v>22687487.16</v>
      </c>
      <c r="AI7" s="30">
        <v>931.88</v>
      </c>
      <c r="AJ7" s="30">
        <v>31347511.32</v>
      </c>
      <c r="AK7" s="30"/>
      <c r="AL7" s="30"/>
      <c r="AM7" s="30">
        <v>2350</v>
      </c>
      <c r="AN7" s="30">
        <v>79051650</v>
      </c>
      <c r="AO7" s="29">
        <v>1348.88</v>
      </c>
      <c r="AP7" s="30">
        <v>45374974.32</v>
      </c>
    </row>
    <row r="8" spans="1:44">
      <c r="A8" s="10">
        <v>404010350</v>
      </c>
      <c r="B8" s="10" t="s">
        <v>11</v>
      </c>
      <c r="C8" s="10" t="s">
        <v>6</v>
      </c>
      <c r="D8" s="36">
        <v>2906</v>
      </c>
      <c r="E8" s="37">
        <v>1946657.41</v>
      </c>
      <c r="F8" s="37">
        <v>669.88</v>
      </c>
      <c r="G8" s="24">
        <v>618.15</v>
      </c>
      <c r="H8" s="14">
        <f>G8*D8</f>
        <v>1796343.9</v>
      </c>
      <c r="I8" s="25">
        <v>11071.64</v>
      </c>
      <c r="J8" s="18">
        <f>I8*D8</f>
        <v>32174185.84</v>
      </c>
      <c r="K8" s="26"/>
      <c r="L8" s="27"/>
      <c r="M8" s="27"/>
      <c r="N8" s="27"/>
      <c r="O8" s="28"/>
      <c r="P8" s="28"/>
      <c r="Q8" s="28"/>
      <c r="R8" s="30"/>
      <c r="S8" s="28"/>
      <c r="T8" s="28"/>
      <c r="U8" s="28"/>
      <c r="V8" s="28"/>
      <c r="W8" s="29">
        <v>1564.1</v>
      </c>
      <c r="X8" s="30">
        <v>4545281.0470000003</v>
      </c>
      <c r="Y8" s="30">
        <v>771.09</v>
      </c>
      <c r="Z8" s="30">
        <v>2240787.54</v>
      </c>
      <c r="AA8" s="30">
        <v>1545.38</v>
      </c>
      <c r="AB8" s="30">
        <v>4490874.28</v>
      </c>
      <c r="AC8" s="30">
        <v>645.66</v>
      </c>
      <c r="AD8" s="30">
        <v>1876287.96</v>
      </c>
      <c r="AE8" s="30"/>
      <c r="AF8" s="30"/>
      <c r="AG8" s="30">
        <v>1236.3</v>
      </c>
      <c r="AH8" s="30">
        <v>3592687.8</v>
      </c>
      <c r="AI8" s="30">
        <v>1545.38</v>
      </c>
      <c r="AJ8" s="30">
        <v>4490874.28</v>
      </c>
      <c r="AK8" s="30">
        <v>1701.43</v>
      </c>
      <c r="AL8" s="30">
        <v>4944355.58</v>
      </c>
      <c r="AM8" s="30"/>
      <c r="AN8" s="30"/>
      <c r="AO8" s="29">
        <v>1854.45</v>
      </c>
      <c r="AP8" s="30">
        <v>5389031.7000000002</v>
      </c>
    </row>
    <row r="9" spans="1:44">
      <c r="A9" s="10">
        <v>404010482</v>
      </c>
      <c r="B9" s="10" t="s">
        <v>12</v>
      </c>
      <c r="C9" s="10" t="s">
        <v>6</v>
      </c>
      <c r="D9" s="36">
        <v>5197</v>
      </c>
      <c r="E9" s="37">
        <v>1507160.89</v>
      </c>
      <c r="F9" s="37">
        <v>290.01</v>
      </c>
      <c r="G9" s="24">
        <v>247.46</v>
      </c>
      <c r="H9" s="14">
        <f>G9*D9</f>
        <v>1286049.6200000001</v>
      </c>
      <c r="I9" s="25">
        <v>5451.71</v>
      </c>
      <c r="J9" s="18">
        <f>I9*D9</f>
        <v>28332536.870000001</v>
      </c>
      <c r="K9" s="26"/>
      <c r="L9" s="27"/>
      <c r="M9" s="27"/>
      <c r="N9" s="27"/>
      <c r="O9" s="28"/>
      <c r="P9" s="28"/>
      <c r="Q9" s="28"/>
      <c r="R9" s="30"/>
      <c r="S9" s="28"/>
      <c r="T9" s="28"/>
      <c r="U9" s="28"/>
      <c r="V9" s="28"/>
      <c r="W9" s="29">
        <v>733.81</v>
      </c>
      <c r="X9" s="30">
        <v>3813595.08</v>
      </c>
      <c r="Y9" s="30">
        <v>247.46</v>
      </c>
      <c r="Z9" s="30">
        <v>1286049.6200000001</v>
      </c>
      <c r="AA9" s="30">
        <v>1138.31</v>
      </c>
      <c r="AB9" s="30">
        <v>5915797.0700000003</v>
      </c>
      <c r="AC9" s="30">
        <v>600</v>
      </c>
      <c r="AD9" s="30">
        <v>3118200</v>
      </c>
      <c r="AE9" s="30"/>
      <c r="AF9" s="30"/>
      <c r="AG9" s="30">
        <v>300</v>
      </c>
      <c r="AH9" s="30">
        <v>1559100</v>
      </c>
      <c r="AI9" s="30">
        <v>618.65</v>
      </c>
      <c r="AJ9" s="30">
        <v>3215124.05</v>
      </c>
      <c r="AK9" s="30">
        <v>784.65</v>
      </c>
      <c r="AL9" s="30">
        <v>4077826.05</v>
      </c>
      <c r="AM9" s="30">
        <v>2600</v>
      </c>
      <c r="AN9" s="30">
        <v>13512200</v>
      </c>
      <c r="AO9" s="29">
        <v>1237.3</v>
      </c>
      <c r="AP9" s="30">
        <v>6430248.0999999996</v>
      </c>
    </row>
    <row r="10" spans="1:44">
      <c r="A10" s="10">
        <v>406010692</v>
      </c>
      <c r="B10" s="10" t="s">
        <v>13</v>
      </c>
      <c r="C10" s="10" t="s">
        <v>14</v>
      </c>
      <c r="D10" s="36">
        <v>7191</v>
      </c>
      <c r="E10" s="37">
        <v>162732050.56</v>
      </c>
      <c r="F10" s="37">
        <v>22629.96</v>
      </c>
      <c r="G10" s="24">
        <v>7540.68</v>
      </c>
      <c r="H10" s="14">
        <f>G10*D10</f>
        <v>54225029.880000003</v>
      </c>
      <c r="I10" s="25">
        <v>38306.769999999997</v>
      </c>
      <c r="J10" s="18">
        <f>I10*D10</f>
        <v>275463983.06999999</v>
      </c>
      <c r="K10" s="31">
        <v>6084.95</v>
      </c>
      <c r="L10" s="27">
        <v>43756875.450000003</v>
      </c>
      <c r="M10" s="27">
        <v>16414.14</v>
      </c>
      <c r="N10" s="27">
        <v>118034080.7</v>
      </c>
      <c r="O10" s="31">
        <v>10329.19</v>
      </c>
      <c r="P10" s="30">
        <v>74277205.290000007</v>
      </c>
      <c r="Q10" s="28"/>
      <c r="R10" s="30"/>
      <c r="S10" s="28"/>
      <c r="T10" s="28"/>
      <c r="U10" s="28"/>
      <c r="V10" s="28"/>
      <c r="W10" s="29">
        <v>28840.51</v>
      </c>
      <c r="X10" s="30">
        <v>207392075.30000001</v>
      </c>
      <c r="Y10" s="30">
        <v>7540.68</v>
      </c>
      <c r="Z10" s="30">
        <v>54225029.880000003</v>
      </c>
      <c r="AA10" s="30"/>
      <c r="AB10" s="30"/>
      <c r="AC10" s="30"/>
      <c r="AD10" s="30"/>
      <c r="AE10" s="30"/>
      <c r="AF10" s="30"/>
      <c r="AG10" s="30"/>
      <c r="AH10" s="30"/>
      <c r="AI10" s="30">
        <v>18851.7</v>
      </c>
      <c r="AJ10" s="30">
        <v>135562574.69999999</v>
      </c>
      <c r="AK10" s="30"/>
      <c r="AL10" s="30"/>
      <c r="AM10" s="30"/>
      <c r="AN10" s="30"/>
      <c r="AO10" s="28"/>
      <c r="AP10" s="30"/>
    </row>
    <row r="11" spans="1:44">
      <c r="A11" s="10">
        <v>406010935</v>
      </c>
      <c r="B11" s="10" t="s">
        <v>15</v>
      </c>
      <c r="C11" s="10" t="s">
        <v>14</v>
      </c>
      <c r="D11" s="36">
        <v>16584</v>
      </c>
      <c r="E11" s="37">
        <v>385726957.31999999</v>
      </c>
      <c r="F11" s="37">
        <v>23258.98</v>
      </c>
      <c r="G11" s="24">
        <v>8405.17</v>
      </c>
      <c r="H11" s="14">
        <f>G11*D11</f>
        <v>139391339.28</v>
      </c>
      <c r="I11" s="25">
        <v>59987.59</v>
      </c>
      <c r="J11" s="18">
        <f>I11*D11</f>
        <v>994834192.55999994</v>
      </c>
      <c r="K11" s="32">
        <v>6084.95</v>
      </c>
      <c r="L11" s="27">
        <v>100912810.8</v>
      </c>
      <c r="M11" s="27">
        <v>10249.09</v>
      </c>
      <c r="N11" s="27">
        <v>169970908.59999999</v>
      </c>
      <c r="O11" s="32">
        <v>4164.1400000000003</v>
      </c>
      <c r="P11" s="30">
        <v>69058097.760000005</v>
      </c>
      <c r="Q11" s="28"/>
      <c r="R11" s="30"/>
      <c r="S11" s="28"/>
      <c r="T11" s="28"/>
      <c r="U11" s="28"/>
      <c r="V11" s="28"/>
      <c r="W11" s="29">
        <v>32520.15</v>
      </c>
      <c r="X11" s="30">
        <v>539314197.70000005</v>
      </c>
      <c r="Y11" s="30">
        <v>8405.17</v>
      </c>
      <c r="Z11" s="30">
        <v>139391339.30000001</v>
      </c>
      <c r="AA11" s="30"/>
      <c r="AB11" s="30"/>
      <c r="AC11" s="30"/>
      <c r="AD11" s="30"/>
      <c r="AE11" s="30"/>
      <c r="AF11" s="30"/>
      <c r="AG11" s="30"/>
      <c r="AH11" s="30"/>
      <c r="AI11" s="30">
        <v>21012.93</v>
      </c>
      <c r="AJ11" s="30">
        <v>348478431.10000002</v>
      </c>
      <c r="AK11" s="30"/>
      <c r="AL11" s="30"/>
      <c r="AM11" s="30"/>
      <c r="AN11" s="30"/>
      <c r="AO11" s="28"/>
      <c r="AP11" s="30"/>
    </row>
    <row r="12" spans="1:44">
      <c r="A12" s="10">
        <v>406020566</v>
      </c>
      <c r="B12" s="10" t="s">
        <v>16</v>
      </c>
      <c r="C12" s="10" t="s">
        <v>14</v>
      </c>
      <c r="D12" s="36">
        <v>39252</v>
      </c>
      <c r="E12" s="37">
        <v>36839427.920000002</v>
      </c>
      <c r="F12" s="37">
        <v>938.54</v>
      </c>
      <c r="G12" s="24">
        <v>833.48</v>
      </c>
      <c r="H12" s="14">
        <f>G12*D12</f>
        <v>32715756.960000001</v>
      </c>
      <c r="I12" s="25">
        <v>3113.33</v>
      </c>
      <c r="J12" s="18">
        <f>I12*D12</f>
        <v>122204429.16</v>
      </c>
      <c r="K12" s="26"/>
      <c r="L12" s="27"/>
      <c r="M12" s="27"/>
      <c r="N12" s="27"/>
      <c r="O12" s="33"/>
      <c r="P12" s="30"/>
      <c r="Q12" s="28"/>
      <c r="R12" s="30"/>
      <c r="S12" s="28"/>
      <c r="T12" s="28"/>
      <c r="U12" s="28"/>
      <c r="V12" s="28"/>
      <c r="W12" s="29">
        <v>1914.01</v>
      </c>
      <c r="X12" s="30">
        <v>75128911.75</v>
      </c>
      <c r="Y12" s="30">
        <v>833.48</v>
      </c>
      <c r="Z12" s="30">
        <v>32715756.960000001</v>
      </c>
      <c r="AA12" s="30">
        <v>2083.6999999999998</v>
      </c>
      <c r="AB12" s="30">
        <v>81789392.400000006</v>
      </c>
      <c r="AC12" s="30">
        <v>720.72</v>
      </c>
      <c r="AD12" s="30">
        <v>28289701.440000001</v>
      </c>
      <c r="AE12" s="30"/>
      <c r="AF12" s="30"/>
      <c r="AG12" s="30">
        <v>1164.08</v>
      </c>
      <c r="AH12" s="30">
        <v>45692468.159999996</v>
      </c>
      <c r="AI12" s="30">
        <v>2083.6999999999998</v>
      </c>
      <c r="AJ12" s="30">
        <v>81789392.400000006</v>
      </c>
      <c r="AK12" s="30">
        <v>1393.36</v>
      </c>
      <c r="AL12" s="30">
        <v>54692166.719999999</v>
      </c>
      <c r="AM12" s="30">
        <v>4400</v>
      </c>
      <c r="AN12" s="30">
        <v>172708800</v>
      </c>
      <c r="AO12" s="29">
        <v>3333.92</v>
      </c>
      <c r="AP12" s="30">
        <v>130863027.8</v>
      </c>
    </row>
    <row r="13" spans="1:44">
      <c r="A13" s="10">
        <v>406020574</v>
      </c>
      <c r="B13" s="10" t="s">
        <v>17</v>
      </c>
      <c r="C13" s="10" t="s">
        <v>14</v>
      </c>
      <c r="D13" s="36">
        <v>28908</v>
      </c>
      <c r="E13" s="37">
        <v>22962905.190000001</v>
      </c>
      <c r="F13" s="37">
        <v>794.34</v>
      </c>
      <c r="G13" s="24">
        <v>692.19</v>
      </c>
      <c r="H13" s="14">
        <f>G13*D13</f>
        <v>20009828.520000003</v>
      </c>
      <c r="I13" s="25">
        <v>5678.91</v>
      </c>
      <c r="J13" s="18">
        <f>I13*D13</f>
        <v>164165930.28</v>
      </c>
      <c r="K13" s="26"/>
      <c r="L13" s="27"/>
      <c r="M13" s="27"/>
      <c r="N13" s="27"/>
      <c r="O13" s="28"/>
      <c r="P13" s="30"/>
      <c r="Q13" s="28"/>
      <c r="R13" s="30"/>
      <c r="S13" s="28"/>
      <c r="T13" s="28"/>
      <c r="U13" s="28"/>
      <c r="V13" s="28"/>
      <c r="W13" s="29">
        <v>1719.68</v>
      </c>
      <c r="X13" s="30">
        <v>49712495.090000004</v>
      </c>
      <c r="Y13" s="30">
        <v>692.19</v>
      </c>
      <c r="Z13" s="30">
        <v>20009828.52</v>
      </c>
      <c r="AA13" s="30">
        <v>1730.48</v>
      </c>
      <c r="AB13" s="30">
        <v>50024715.840000004</v>
      </c>
      <c r="AC13" s="30">
        <v>543.11</v>
      </c>
      <c r="AD13" s="30">
        <v>15700223.880000001</v>
      </c>
      <c r="AE13" s="30"/>
      <c r="AF13" s="30"/>
      <c r="AG13" s="30">
        <v>966.74</v>
      </c>
      <c r="AH13" s="30">
        <v>27946519.920000002</v>
      </c>
      <c r="AI13" s="30">
        <v>1730.48</v>
      </c>
      <c r="AJ13" s="30">
        <v>50024715.840000004</v>
      </c>
      <c r="AK13" s="30">
        <v>1116.46</v>
      </c>
      <c r="AL13" s="30">
        <v>32274625.68</v>
      </c>
      <c r="AM13" s="30">
        <v>2310</v>
      </c>
      <c r="AN13" s="30">
        <v>66777480</v>
      </c>
      <c r="AO13" s="29">
        <v>2768.76</v>
      </c>
      <c r="AP13" s="30">
        <v>80039314.079999998</v>
      </c>
    </row>
    <row r="14" spans="1:44">
      <c r="A14" s="10">
        <v>406040060</v>
      </c>
      <c r="B14" s="10" t="s">
        <v>18</v>
      </c>
      <c r="C14" s="10" t="s">
        <v>14</v>
      </c>
      <c r="D14" s="36">
        <v>2954</v>
      </c>
      <c r="E14" s="37">
        <v>16971992.829999998</v>
      </c>
      <c r="F14" s="37">
        <v>5745.43</v>
      </c>
      <c r="G14" s="24">
        <v>1065.3599999999999</v>
      </c>
      <c r="H14" s="14">
        <f>G14*D14</f>
        <v>3147073.4399999995</v>
      </c>
      <c r="I14" s="25">
        <v>16437.29</v>
      </c>
      <c r="J14" s="18">
        <f>I14*D14</f>
        <v>48555754.660000004</v>
      </c>
      <c r="K14" s="26"/>
      <c r="L14" s="27"/>
      <c r="M14" s="27"/>
      <c r="N14" s="27"/>
      <c r="O14" s="28"/>
      <c r="P14" s="30"/>
      <c r="Q14" s="28"/>
      <c r="R14" s="30"/>
      <c r="S14" s="28"/>
      <c r="T14" s="28"/>
      <c r="U14" s="28"/>
      <c r="V14" s="28"/>
      <c r="W14" s="29">
        <v>2388.2600000000002</v>
      </c>
      <c r="X14" s="30">
        <v>7054911.4359999998</v>
      </c>
      <c r="Y14" s="30">
        <v>1065.3599999999999</v>
      </c>
      <c r="Z14" s="30">
        <v>3147073.44</v>
      </c>
      <c r="AA14" s="30"/>
      <c r="AB14" s="30"/>
      <c r="AC14" s="30"/>
      <c r="AD14" s="30"/>
      <c r="AE14" s="30"/>
      <c r="AF14" s="30"/>
      <c r="AG14" s="30"/>
      <c r="AH14" s="30"/>
      <c r="AI14" s="30">
        <v>2663.4</v>
      </c>
      <c r="AJ14" s="30">
        <v>7867683.5999999996</v>
      </c>
      <c r="AK14" s="30"/>
      <c r="AL14" s="30"/>
      <c r="AM14" s="30">
        <v>17050</v>
      </c>
      <c r="AN14" s="30">
        <v>50365700</v>
      </c>
      <c r="AO14" s="28"/>
      <c r="AP14" s="30"/>
    </row>
    <row r="15" spans="1:44">
      <c r="A15" s="10">
        <v>406050015</v>
      </c>
      <c r="B15" s="10" t="s">
        <v>19</v>
      </c>
      <c r="C15" s="10" t="s">
        <v>14</v>
      </c>
      <c r="D15" s="36">
        <v>1342</v>
      </c>
      <c r="E15" s="37">
        <v>5620156.4299999997</v>
      </c>
      <c r="F15" s="37">
        <v>4187.8999999999996</v>
      </c>
      <c r="G15" s="24">
        <v>3503.86</v>
      </c>
      <c r="H15" s="14">
        <f>G15*D15</f>
        <v>4702180.12</v>
      </c>
      <c r="I15" s="25">
        <v>22932.47</v>
      </c>
      <c r="J15" s="18">
        <f>I15*D15</f>
        <v>30775374.740000002</v>
      </c>
      <c r="K15" s="32">
        <v>439.54</v>
      </c>
      <c r="L15" s="27">
        <v>589862.68000000005</v>
      </c>
      <c r="M15" s="27">
        <v>5555.17</v>
      </c>
      <c r="N15" s="27">
        <v>7455038.1399999997</v>
      </c>
      <c r="O15" s="32">
        <v>5115.63</v>
      </c>
      <c r="P15" s="30">
        <v>6865175.46</v>
      </c>
      <c r="Q15" s="28"/>
      <c r="R15" s="30"/>
      <c r="S15" s="28"/>
      <c r="T15" s="28"/>
      <c r="U15" s="28"/>
      <c r="V15" s="28"/>
      <c r="W15" s="29">
        <v>8035.55</v>
      </c>
      <c r="X15" s="30">
        <v>10783705.439999999</v>
      </c>
      <c r="Y15" s="30">
        <v>3503.86</v>
      </c>
      <c r="Z15" s="30">
        <v>4702180.12</v>
      </c>
      <c r="AA15" s="30"/>
      <c r="AB15" s="30"/>
      <c r="AC15" s="30"/>
      <c r="AD15" s="30"/>
      <c r="AE15" s="30"/>
      <c r="AF15" s="30"/>
      <c r="AG15" s="30"/>
      <c r="AH15" s="30"/>
      <c r="AI15" s="30">
        <v>8759.65</v>
      </c>
      <c r="AJ15" s="30">
        <v>11755450.300000001</v>
      </c>
      <c r="AK15" s="30"/>
      <c r="AL15" s="30"/>
      <c r="AM15" s="30"/>
      <c r="AN15" s="30"/>
      <c r="AO15" s="28"/>
      <c r="AP15" s="30"/>
    </row>
    <row r="16" spans="1:44">
      <c r="A16" s="10">
        <v>408010142</v>
      </c>
      <c r="B16" s="10" t="s">
        <v>20</v>
      </c>
      <c r="C16" s="10" t="s">
        <v>21</v>
      </c>
      <c r="D16" s="36">
        <v>11824</v>
      </c>
      <c r="E16" s="37">
        <v>8374283.9900000002</v>
      </c>
      <c r="F16" s="37">
        <v>708.24</v>
      </c>
      <c r="G16" s="24">
        <v>423.51</v>
      </c>
      <c r="H16" s="14">
        <f>G16*D16</f>
        <v>5007582.24</v>
      </c>
      <c r="I16" s="25">
        <v>7746.08</v>
      </c>
      <c r="J16" s="18">
        <f>I16*D16</f>
        <v>91589649.920000002</v>
      </c>
      <c r="K16" s="26"/>
      <c r="L16" s="27"/>
      <c r="M16" s="34"/>
      <c r="N16" s="34"/>
      <c r="O16" s="28"/>
      <c r="P16" s="28"/>
      <c r="Q16" s="29">
        <v>5500</v>
      </c>
      <c r="R16" s="30">
        <v>65032000</v>
      </c>
      <c r="S16" s="27">
        <v>12311</v>
      </c>
      <c r="T16" s="27">
        <v>145565264</v>
      </c>
      <c r="U16" s="30">
        <v>6811</v>
      </c>
      <c r="V16" s="30">
        <v>80533264</v>
      </c>
      <c r="W16" s="29">
        <v>1356.35</v>
      </c>
      <c r="X16" s="30">
        <v>16037540.810000001</v>
      </c>
      <c r="Y16" s="30">
        <v>423.51</v>
      </c>
      <c r="Z16" s="30">
        <v>5007582.24</v>
      </c>
      <c r="AA16" s="30">
        <v>591.5</v>
      </c>
      <c r="AB16" s="30">
        <v>6993896</v>
      </c>
      <c r="AC16" s="30">
        <v>399.84</v>
      </c>
      <c r="AD16" s="30">
        <v>4727708.16</v>
      </c>
      <c r="AE16" s="30"/>
      <c r="AF16" s="30"/>
      <c r="AG16" s="30"/>
      <c r="AH16" s="30"/>
      <c r="AI16" s="30">
        <v>1058.78</v>
      </c>
      <c r="AJ16" s="30">
        <v>12519014.720000001</v>
      </c>
      <c r="AK16" s="30"/>
      <c r="AL16" s="30"/>
      <c r="AM16" s="30"/>
      <c r="AN16" s="30"/>
      <c r="AO16" s="29">
        <v>2117.5500000000002</v>
      </c>
      <c r="AP16" s="30">
        <v>25037911.199999999</v>
      </c>
    </row>
    <row r="17" spans="1:42">
      <c r="A17" s="10">
        <v>408030291</v>
      </c>
      <c r="B17" s="10" t="s">
        <v>22</v>
      </c>
      <c r="C17" s="10" t="s">
        <v>21</v>
      </c>
      <c r="D17" s="36">
        <v>1489</v>
      </c>
      <c r="E17" s="37">
        <v>10400271.25</v>
      </c>
      <c r="F17" s="37">
        <v>6984.74</v>
      </c>
      <c r="G17" s="24">
        <v>2781.7</v>
      </c>
      <c r="H17" s="14">
        <f>G17*D17</f>
        <v>4141951.3</v>
      </c>
      <c r="I17" s="25">
        <v>26427.54</v>
      </c>
      <c r="J17" s="18">
        <f>I17*D17</f>
        <v>39350607.060000002</v>
      </c>
      <c r="K17" s="26"/>
      <c r="L17" s="27"/>
      <c r="M17" s="34"/>
      <c r="N17" s="34"/>
      <c r="O17" s="28"/>
      <c r="P17" s="28"/>
      <c r="Q17" s="29">
        <v>13800</v>
      </c>
      <c r="R17" s="30">
        <v>20548200</v>
      </c>
      <c r="S17" s="27">
        <v>20652</v>
      </c>
      <c r="T17" s="27">
        <v>30750828</v>
      </c>
      <c r="U17" s="30">
        <v>6852</v>
      </c>
      <c r="V17" s="30">
        <v>10202628</v>
      </c>
      <c r="W17" s="29">
        <v>6684.57</v>
      </c>
      <c r="X17" s="30">
        <v>9953329.6630000006</v>
      </c>
      <c r="Y17" s="30">
        <v>2781.7</v>
      </c>
      <c r="Z17" s="30">
        <v>4141951.3</v>
      </c>
      <c r="AA17" s="30">
        <v>2781.7</v>
      </c>
      <c r="AB17" s="30">
        <v>4141951.3</v>
      </c>
      <c r="AC17" s="30"/>
      <c r="AD17" s="30"/>
      <c r="AE17" s="30"/>
      <c r="AF17" s="30"/>
      <c r="AG17" s="30"/>
      <c r="AH17" s="30"/>
      <c r="AI17" s="30">
        <v>6954.25</v>
      </c>
      <c r="AJ17" s="30">
        <v>10354878.25</v>
      </c>
      <c r="AK17" s="30"/>
      <c r="AL17" s="30"/>
      <c r="AM17" s="30"/>
      <c r="AN17" s="30"/>
      <c r="AO17" s="29">
        <v>8345.1</v>
      </c>
      <c r="AP17" s="30">
        <v>12425853.9</v>
      </c>
    </row>
    <row r="18" spans="1:42">
      <c r="A18" s="10">
        <v>408030305</v>
      </c>
      <c r="B18" s="10" t="s">
        <v>23</v>
      </c>
      <c r="C18" s="10" t="s">
        <v>21</v>
      </c>
      <c r="D18" s="36">
        <v>1048</v>
      </c>
      <c r="E18" s="37">
        <v>9757882.4299999997</v>
      </c>
      <c r="F18" s="37">
        <v>9310.9599999999991</v>
      </c>
      <c r="G18" s="24">
        <v>2781.7</v>
      </c>
      <c r="H18" s="14">
        <f>G18*D18</f>
        <v>2915221.5999999996</v>
      </c>
      <c r="I18" s="25">
        <v>26427.54</v>
      </c>
      <c r="J18" s="18">
        <f>I18*D18</f>
        <v>27696061.920000002</v>
      </c>
      <c r="K18" s="26"/>
      <c r="L18" s="27"/>
      <c r="M18" s="34"/>
      <c r="N18" s="34"/>
      <c r="O18" s="28"/>
      <c r="P18" s="28"/>
      <c r="Q18" s="29">
        <v>13800</v>
      </c>
      <c r="R18" s="30">
        <v>14462400</v>
      </c>
      <c r="S18" s="27">
        <v>26380</v>
      </c>
      <c r="T18" s="27">
        <v>27646240</v>
      </c>
      <c r="U18" s="30">
        <v>12580</v>
      </c>
      <c r="V18" s="30">
        <v>13183840</v>
      </c>
      <c r="W18" s="29">
        <v>6132.24</v>
      </c>
      <c r="X18" s="30">
        <v>6426590.0719999997</v>
      </c>
      <c r="Y18" s="30">
        <v>2781.7</v>
      </c>
      <c r="Z18" s="30">
        <v>2915221.6</v>
      </c>
      <c r="AA18" s="30">
        <v>2781.7</v>
      </c>
      <c r="AB18" s="30">
        <v>2915221.6</v>
      </c>
      <c r="AC18" s="30"/>
      <c r="AD18" s="30"/>
      <c r="AE18" s="30"/>
      <c r="AF18" s="30"/>
      <c r="AG18" s="30"/>
      <c r="AH18" s="30"/>
      <c r="AI18" s="30">
        <v>6954.25</v>
      </c>
      <c r="AJ18" s="30">
        <v>7288054</v>
      </c>
      <c r="AK18" s="30"/>
      <c r="AL18" s="30"/>
      <c r="AM18" s="30"/>
      <c r="AN18" s="30"/>
      <c r="AO18" s="29">
        <v>8345.1</v>
      </c>
      <c r="AP18" s="30">
        <v>8745664.8000000007</v>
      </c>
    </row>
    <row r="19" spans="1:42">
      <c r="A19" s="10">
        <v>408030658</v>
      </c>
      <c r="B19" s="10" t="s">
        <v>24</v>
      </c>
      <c r="C19" s="10" t="s">
        <v>21</v>
      </c>
      <c r="D19" s="39">
        <v>19</v>
      </c>
      <c r="E19" s="37">
        <v>238624.13</v>
      </c>
      <c r="F19" s="37">
        <v>12559.16</v>
      </c>
      <c r="G19" s="35">
        <v>4251.29</v>
      </c>
      <c r="H19" s="14">
        <f>G19*D19</f>
        <v>80774.509999999995</v>
      </c>
      <c r="I19" s="25">
        <v>66549.55</v>
      </c>
      <c r="J19" s="18">
        <f>I19*D19</f>
        <v>1264441.45</v>
      </c>
      <c r="K19" s="26"/>
      <c r="L19" s="27"/>
      <c r="M19" s="34"/>
      <c r="N19" s="34"/>
      <c r="O19" s="28"/>
      <c r="P19" s="28"/>
      <c r="Q19" s="29">
        <v>16000</v>
      </c>
      <c r="R19" s="30">
        <v>304000</v>
      </c>
      <c r="S19" s="27">
        <v>44024</v>
      </c>
      <c r="T19" s="27">
        <v>836456</v>
      </c>
      <c r="U19" s="30">
        <v>28024</v>
      </c>
      <c r="V19" s="30">
        <v>532456</v>
      </c>
      <c r="W19" s="29">
        <v>14445.8</v>
      </c>
      <c r="X19" s="30">
        <v>274470.13669999997</v>
      </c>
      <c r="Y19" s="30">
        <v>4251.29</v>
      </c>
      <c r="Z19" s="30">
        <v>80774.509999999995</v>
      </c>
      <c r="AA19" s="30"/>
      <c r="AB19" s="30"/>
      <c r="AC19" s="30"/>
      <c r="AD19" s="30"/>
      <c r="AE19" s="30"/>
      <c r="AF19" s="30"/>
      <c r="AG19" s="30"/>
      <c r="AH19" s="30"/>
      <c r="AI19" s="30">
        <v>10628.23</v>
      </c>
      <c r="AJ19" s="30">
        <v>201936.37</v>
      </c>
      <c r="AK19" s="30"/>
      <c r="AL19" s="30"/>
      <c r="AM19" s="30"/>
      <c r="AN19" s="30"/>
      <c r="AO19" s="29">
        <v>12753.87</v>
      </c>
      <c r="AP19" s="30">
        <v>242323.53</v>
      </c>
    </row>
    <row r="20" spans="1:42">
      <c r="A20" s="10">
        <v>408030763</v>
      </c>
      <c r="B20" s="10" t="s">
        <v>25</v>
      </c>
      <c r="C20" s="10" t="s">
        <v>21</v>
      </c>
      <c r="D20" s="39">
        <v>62</v>
      </c>
      <c r="E20" s="37">
        <v>816896.72</v>
      </c>
      <c r="F20" s="37">
        <v>13175.75</v>
      </c>
      <c r="G20" s="24">
        <v>3781.53</v>
      </c>
      <c r="H20" s="14">
        <f>G20*D20</f>
        <v>234454.86000000002</v>
      </c>
      <c r="I20" s="25">
        <v>66549.55</v>
      </c>
      <c r="J20" s="18">
        <f>I20*D20</f>
        <v>4126072.1</v>
      </c>
      <c r="K20" s="26"/>
      <c r="L20" s="27"/>
      <c r="M20" s="34"/>
      <c r="N20" s="34"/>
      <c r="O20" s="28"/>
      <c r="P20" s="28"/>
      <c r="Q20" s="29">
        <v>16000</v>
      </c>
      <c r="R20" s="30">
        <v>992000</v>
      </c>
      <c r="S20" s="27">
        <v>44024</v>
      </c>
      <c r="T20" s="27">
        <v>2729488</v>
      </c>
      <c r="U20" s="30">
        <v>28024</v>
      </c>
      <c r="V20" s="30">
        <v>1737488</v>
      </c>
      <c r="W20" s="29">
        <v>13186.2</v>
      </c>
      <c r="X20" s="30">
        <v>817544.62549999997</v>
      </c>
      <c r="Y20" s="30">
        <v>3781.53</v>
      </c>
      <c r="Z20" s="30">
        <v>234454.86</v>
      </c>
      <c r="AA20" s="30"/>
      <c r="AB20" s="30"/>
      <c r="AC20" s="30"/>
      <c r="AD20" s="30"/>
      <c r="AE20" s="30"/>
      <c r="AF20" s="30"/>
      <c r="AG20" s="30"/>
      <c r="AH20" s="30"/>
      <c r="AI20" s="30">
        <v>9453.83</v>
      </c>
      <c r="AJ20" s="30">
        <v>586137.46</v>
      </c>
      <c r="AK20" s="30"/>
      <c r="AL20" s="30"/>
      <c r="AM20" s="30"/>
      <c r="AN20" s="30"/>
      <c r="AO20" s="29">
        <v>11344.59</v>
      </c>
      <c r="AP20" s="30">
        <v>703364.58</v>
      </c>
    </row>
    <row r="21" spans="1:42">
      <c r="A21" s="10">
        <v>408030801</v>
      </c>
      <c r="B21" s="10" t="s">
        <v>26</v>
      </c>
      <c r="C21" s="10" t="s">
        <v>21</v>
      </c>
      <c r="D21" s="39">
        <v>443</v>
      </c>
      <c r="E21" s="37">
        <v>6947902.1600000001</v>
      </c>
      <c r="F21" s="37">
        <v>15683.75</v>
      </c>
      <c r="G21" s="24">
        <v>3781.53</v>
      </c>
      <c r="H21" s="14">
        <f>G21*D21</f>
        <v>1675217.79</v>
      </c>
      <c r="I21" s="25">
        <v>66549.55</v>
      </c>
      <c r="J21" s="18">
        <f>I21*D21</f>
        <v>29481450.650000002</v>
      </c>
      <c r="K21" s="26"/>
      <c r="L21" s="27"/>
      <c r="M21" s="34"/>
      <c r="N21" s="34"/>
      <c r="O21" s="28"/>
      <c r="P21" s="28"/>
      <c r="Q21" s="29">
        <v>24000</v>
      </c>
      <c r="R21" s="30">
        <v>10632000</v>
      </c>
      <c r="S21" s="27">
        <v>60616</v>
      </c>
      <c r="T21" s="27">
        <v>26852888</v>
      </c>
      <c r="U21" s="30">
        <v>36616</v>
      </c>
      <c r="V21" s="30">
        <v>16220888</v>
      </c>
      <c r="W21" s="29">
        <v>11348.92</v>
      </c>
      <c r="X21" s="30">
        <v>5027572.9479999999</v>
      </c>
      <c r="Y21" s="30">
        <v>3781.53</v>
      </c>
      <c r="Z21" s="30">
        <v>1675217.79</v>
      </c>
      <c r="AA21" s="30"/>
      <c r="AB21" s="30"/>
      <c r="AC21" s="30"/>
      <c r="AD21" s="30"/>
      <c r="AE21" s="30"/>
      <c r="AF21" s="30"/>
      <c r="AG21" s="30"/>
      <c r="AH21" s="30"/>
      <c r="AI21" s="30">
        <v>9453.83</v>
      </c>
      <c r="AJ21" s="30">
        <v>4188046.69</v>
      </c>
      <c r="AK21" s="30"/>
      <c r="AL21" s="30"/>
      <c r="AM21" s="30"/>
      <c r="AN21" s="30"/>
      <c r="AO21" s="29">
        <v>11344.59</v>
      </c>
      <c r="AP21" s="30">
        <v>5025653.37</v>
      </c>
    </row>
    <row r="22" spans="1:42">
      <c r="A22" s="10">
        <v>408030810</v>
      </c>
      <c r="B22" s="10" t="s">
        <v>27</v>
      </c>
      <c r="C22" s="10" t="s">
        <v>21</v>
      </c>
      <c r="D22" s="39">
        <v>59</v>
      </c>
      <c r="E22" s="37">
        <v>842111.2</v>
      </c>
      <c r="F22" s="37">
        <v>14273.07</v>
      </c>
      <c r="G22" s="24">
        <v>2404.14</v>
      </c>
      <c r="H22" s="14">
        <f>G22*D22</f>
        <v>141844.25999999998</v>
      </c>
      <c r="I22" s="25">
        <v>66549.55</v>
      </c>
      <c r="J22" s="18">
        <f>I22*D22</f>
        <v>3926423.45</v>
      </c>
      <c r="K22" s="26"/>
      <c r="L22" s="27"/>
      <c r="M22" s="34"/>
      <c r="N22" s="34"/>
      <c r="O22" s="28"/>
      <c r="P22" s="28"/>
      <c r="Q22" s="29">
        <v>16000</v>
      </c>
      <c r="R22" s="30">
        <v>944000</v>
      </c>
      <c r="S22" s="27">
        <v>46888</v>
      </c>
      <c r="T22" s="27">
        <v>2766392</v>
      </c>
      <c r="U22" s="30">
        <v>30888</v>
      </c>
      <c r="V22" s="30">
        <v>1822392</v>
      </c>
      <c r="W22" s="29">
        <v>10917.79</v>
      </c>
      <c r="X22" s="30">
        <v>644149.67940000002</v>
      </c>
      <c r="Y22" s="30">
        <v>3781.53</v>
      </c>
      <c r="Z22" s="30">
        <v>223110.27</v>
      </c>
      <c r="AA22" s="30"/>
      <c r="AB22" s="30"/>
      <c r="AC22" s="30"/>
      <c r="AD22" s="30"/>
      <c r="AE22" s="30"/>
      <c r="AF22" s="30"/>
      <c r="AG22" s="30"/>
      <c r="AH22" s="30"/>
      <c r="AI22" s="30">
        <v>9453.83</v>
      </c>
      <c r="AJ22" s="30">
        <v>557775.97</v>
      </c>
      <c r="AK22" s="30"/>
      <c r="AL22" s="30"/>
      <c r="AM22" s="30"/>
      <c r="AN22" s="30"/>
      <c r="AO22" s="29">
        <v>11344.59</v>
      </c>
      <c r="AP22" s="30">
        <v>669330.81000000006</v>
      </c>
    </row>
    <row r="23" spans="1:42">
      <c r="A23" s="10">
        <v>408040076</v>
      </c>
      <c r="B23" s="10" t="s">
        <v>28</v>
      </c>
      <c r="C23" s="10" t="s">
        <v>21</v>
      </c>
      <c r="D23" s="36">
        <v>2289</v>
      </c>
      <c r="E23" s="37">
        <v>12118637.17</v>
      </c>
      <c r="F23" s="37">
        <v>5294.29</v>
      </c>
      <c r="G23" s="24">
        <v>2341.71</v>
      </c>
      <c r="H23" s="14">
        <f>G23*D23</f>
        <v>5360174.1900000004</v>
      </c>
      <c r="I23" s="25">
        <v>14258.16</v>
      </c>
      <c r="J23" s="18">
        <f>I23*D23</f>
        <v>32636928.239999998</v>
      </c>
      <c r="K23" s="26"/>
      <c r="L23" s="27"/>
      <c r="M23" s="34"/>
      <c r="N23" s="34"/>
      <c r="O23" s="28"/>
      <c r="P23" s="28"/>
      <c r="Q23" s="29">
        <v>13800</v>
      </c>
      <c r="R23" s="30">
        <v>31588200</v>
      </c>
      <c r="S23" s="27">
        <v>36680</v>
      </c>
      <c r="T23" s="27">
        <v>83960520</v>
      </c>
      <c r="U23" s="30">
        <v>22880</v>
      </c>
      <c r="V23" s="30">
        <v>52372320</v>
      </c>
      <c r="W23" s="29">
        <v>5681.39</v>
      </c>
      <c r="X23" s="30">
        <v>13004705.140000001</v>
      </c>
      <c r="Y23" s="30">
        <v>2404.14</v>
      </c>
      <c r="Z23" s="30">
        <v>5503076.46</v>
      </c>
      <c r="AA23" s="30">
        <v>6578.95</v>
      </c>
      <c r="AB23" s="30">
        <v>15059216.550000001</v>
      </c>
      <c r="AC23" s="30"/>
      <c r="AD23" s="30"/>
      <c r="AE23" s="30"/>
      <c r="AF23" s="30"/>
      <c r="AG23" s="30"/>
      <c r="AH23" s="30"/>
      <c r="AI23" s="30">
        <v>6010.35</v>
      </c>
      <c r="AJ23" s="30">
        <v>13757691.15</v>
      </c>
      <c r="AK23" s="30"/>
      <c r="AL23" s="30"/>
      <c r="AM23" s="30"/>
      <c r="AN23" s="30"/>
      <c r="AO23" s="29">
        <v>10011.950000000001</v>
      </c>
      <c r="AP23" s="30">
        <v>22917353.550000001</v>
      </c>
    </row>
    <row r="24" spans="1:42">
      <c r="A24" s="10">
        <v>408040092</v>
      </c>
      <c r="B24" s="10" t="s">
        <v>29</v>
      </c>
      <c r="C24" s="10" t="s">
        <v>21</v>
      </c>
      <c r="D24" s="36">
        <v>15333</v>
      </c>
      <c r="E24" s="37">
        <v>83601686.439999998</v>
      </c>
      <c r="F24" s="37">
        <v>5452.4</v>
      </c>
      <c r="G24" s="24">
        <v>1739.48</v>
      </c>
      <c r="H24" s="14">
        <f>G24*D24</f>
        <v>26671446.84</v>
      </c>
      <c r="I24" s="25">
        <v>13232.45</v>
      </c>
      <c r="J24" s="18">
        <f>I24*D24</f>
        <v>202893155.85000002</v>
      </c>
      <c r="K24" s="26"/>
      <c r="L24" s="27"/>
      <c r="M24" s="34"/>
      <c r="N24" s="34"/>
      <c r="O24" s="28"/>
      <c r="P24" s="28"/>
      <c r="Q24" s="29">
        <v>9100</v>
      </c>
      <c r="R24" s="30">
        <v>139530300</v>
      </c>
      <c r="S24" s="27">
        <v>16908</v>
      </c>
      <c r="T24" s="27">
        <v>259250364</v>
      </c>
      <c r="U24" s="30">
        <v>7808</v>
      </c>
      <c r="V24" s="30">
        <v>119720064</v>
      </c>
      <c r="W24" s="29">
        <v>4587.95</v>
      </c>
      <c r="X24" s="30">
        <v>70347018.799999997</v>
      </c>
      <c r="Y24" s="30">
        <v>1739.48</v>
      </c>
      <c r="Z24" s="30">
        <v>26671446.84</v>
      </c>
      <c r="AA24" s="30"/>
      <c r="AB24" s="30"/>
      <c r="AC24" s="30">
        <v>534</v>
      </c>
      <c r="AD24" s="30">
        <v>8187822</v>
      </c>
      <c r="AE24" s="30"/>
      <c r="AF24" s="30"/>
      <c r="AG24" s="30"/>
      <c r="AH24" s="30"/>
      <c r="AI24" s="30">
        <v>4348.7</v>
      </c>
      <c r="AJ24" s="30">
        <v>66678617.100000001</v>
      </c>
      <c r="AK24" s="30"/>
      <c r="AL24" s="30"/>
      <c r="AM24" s="30"/>
      <c r="AN24" s="30"/>
      <c r="AO24" s="29">
        <v>10815.88</v>
      </c>
      <c r="AP24" s="30">
        <v>165839888</v>
      </c>
    </row>
    <row r="25" spans="1:42">
      <c r="A25" s="10">
        <v>408050063</v>
      </c>
      <c r="B25" s="10" t="s">
        <v>30</v>
      </c>
      <c r="C25" s="10" t="s">
        <v>21</v>
      </c>
      <c r="D25" s="36">
        <v>10501</v>
      </c>
      <c r="E25" s="37">
        <v>50262518.369999997</v>
      </c>
      <c r="F25" s="37">
        <v>4786.45</v>
      </c>
      <c r="G25" s="24">
        <v>1653.73</v>
      </c>
      <c r="H25" s="14">
        <f>G25*D25</f>
        <v>17365818.73</v>
      </c>
      <c r="I25" s="25">
        <v>10603.22</v>
      </c>
      <c r="J25" s="18">
        <f>I25*D25</f>
        <v>111344413.22</v>
      </c>
      <c r="K25" s="26"/>
      <c r="L25" s="27"/>
      <c r="M25" s="34"/>
      <c r="N25" s="34"/>
      <c r="O25" s="28"/>
      <c r="P25" s="28"/>
      <c r="Q25" s="29">
        <v>9100</v>
      </c>
      <c r="R25" s="30">
        <v>95559100</v>
      </c>
      <c r="S25" s="27">
        <v>15749.17</v>
      </c>
      <c r="T25" s="27">
        <v>165382034.19999999</v>
      </c>
      <c r="U25" s="30">
        <v>6649.17</v>
      </c>
      <c r="V25" s="30">
        <v>69822934.170000002</v>
      </c>
      <c r="W25" s="29">
        <v>4368.57</v>
      </c>
      <c r="X25" s="30">
        <v>45874388.060000002</v>
      </c>
      <c r="Y25" s="30">
        <v>1653.73</v>
      </c>
      <c r="Z25" s="30">
        <v>17365818.73</v>
      </c>
      <c r="AA25" s="30">
        <v>2750.57</v>
      </c>
      <c r="AB25" s="30">
        <v>28883735.57</v>
      </c>
      <c r="AC25" s="30">
        <v>469.84</v>
      </c>
      <c r="AD25" s="30">
        <v>4933789.84</v>
      </c>
      <c r="AE25" s="30"/>
      <c r="AF25" s="30"/>
      <c r="AG25" s="30"/>
      <c r="AH25" s="30"/>
      <c r="AI25" s="30">
        <v>4134.33</v>
      </c>
      <c r="AJ25" s="30">
        <v>43414599.329999998</v>
      </c>
      <c r="AK25" s="30"/>
      <c r="AL25" s="30"/>
      <c r="AM25" s="30"/>
      <c r="AN25" s="30"/>
      <c r="AO25" s="29">
        <v>9483.86</v>
      </c>
      <c r="AP25" s="30">
        <v>99590013.859999999</v>
      </c>
    </row>
    <row r="26" spans="1:42">
      <c r="A26" s="10">
        <v>408050160</v>
      </c>
      <c r="B26" s="10" t="s">
        <v>31</v>
      </c>
      <c r="C26" s="10" t="s">
        <v>21</v>
      </c>
      <c r="D26" s="36">
        <v>11529</v>
      </c>
      <c r="E26" s="37">
        <v>37659660.530000001</v>
      </c>
      <c r="F26" s="37">
        <v>3266.52</v>
      </c>
      <c r="G26" s="24">
        <v>2294.3200000000002</v>
      </c>
      <c r="H26" s="14">
        <f>G26*D26</f>
        <v>26451215.280000001</v>
      </c>
      <c r="I26" s="25">
        <v>6420.13</v>
      </c>
      <c r="J26" s="18">
        <f>I26*D26</f>
        <v>74017678.769999996</v>
      </c>
      <c r="K26" s="26"/>
      <c r="L26" s="27"/>
      <c r="M26" s="34"/>
      <c r="N26" s="34"/>
      <c r="O26" s="28"/>
      <c r="P26" s="28"/>
      <c r="Q26" s="29">
        <v>4400</v>
      </c>
      <c r="R26" s="30">
        <v>50727600</v>
      </c>
      <c r="S26" s="27">
        <v>9530</v>
      </c>
      <c r="T26" s="27">
        <v>109871370</v>
      </c>
      <c r="U26" s="30">
        <v>5130</v>
      </c>
      <c r="V26" s="30">
        <v>59143770</v>
      </c>
      <c r="W26" s="29">
        <v>5321.9</v>
      </c>
      <c r="X26" s="30">
        <v>61356195.090000004</v>
      </c>
      <c r="Y26" s="30">
        <v>2294.3200000000002</v>
      </c>
      <c r="Z26" s="30">
        <v>26451215.280000001</v>
      </c>
      <c r="AA26" s="30">
        <v>3204.36</v>
      </c>
      <c r="AB26" s="30">
        <v>36943066.439999998</v>
      </c>
      <c r="AC26" s="30">
        <v>664.06</v>
      </c>
      <c r="AD26" s="30">
        <v>7655947.7400000002</v>
      </c>
      <c r="AE26" s="30"/>
      <c r="AF26" s="30"/>
      <c r="AG26" s="30"/>
      <c r="AH26" s="30"/>
      <c r="AI26" s="30">
        <v>5735.8</v>
      </c>
      <c r="AJ26" s="30">
        <v>66128038.200000003</v>
      </c>
      <c r="AK26" s="30"/>
      <c r="AL26" s="30"/>
      <c r="AM26" s="30"/>
      <c r="AN26" s="30"/>
      <c r="AO26" s="29">
        <v>6882.96</v>
      </c>
      <c r="AP26" s="30">
        <v>79353645.840000004</v>
      </c>
    </row>
    <row r="27" spans="1:42">
      <c r="A27" s="10">
        <v>408050896</v>
      </c>
      <c r="B27" s="10" t="s">
        <v>32</v>
      </c>
      <c r="C27" s="10" t="s">
        <v>21</v>
      </c>
      <c r="D27" s="36">
        <v>9166</v>
      </c>
      <c r="E27" s="37">
        <v>6925133.5999999996</v>
      </c>
      <c r="F27" s="37">
        <v>755.52</v>
      </c>
      <c r="G27" s="24">
        <v>475.8</v>
      </c>
      <c r="H27" s="14">
        <f>G27*D27</f>
        <v>4361182.8</v>
      </c>
      <c r="I27" s="25">
        <v>6160.48</v>
      </c>
      <c r="J27" s="18">
        <f>I27*D27</f>
        <v>56466959.68</v>
      </c>
      <c r="K27" s="26"/>
      <c r="L27" s="27"/>
      <c r="M27" s="34"/>
      <c r="N27" s="34"/>
      <c r="O27" s="28"/>
      <c r="P27" s="28"/>
      <c r="Q27" s="29">
        <v>2200</v>
      </c>
      <c r="R27" s="30">
        <v>20165200</v>
      </c>
      <c r="S27" s="27">
        <v>3050</v>
      </c>
      <c r="T27" s="27">
        <v>27956300</v>
      </c>
      <c r="U27" s="30">
        <v>850</v>
      </c>
      <c r="V27" s="30">
        <v>7791100</v>
      </c>
      <c r="W27" s="29">
        <v>1558.73</v>
      </c>
      <c r="X27" s="30">
        <v>14287312.310000001</v>
      </c>
      <c r="Y27" s="30">
        <v>475.8</v>
      </c>
      <c r="Z27" s="30">
        <v>4361182.8</v>
      </c>
      <c r="AA27" s="30">
        <v>664.52</v>
      </c>
      <c r="AB27" s="30">
        <v>6090990.3200000003</v>
      </c>
      <c r="AC27" s="30">
        <v>238.46</v>
      </c>
      <c r="AD27" s="30">
        <v>2185724.36</v>
      </c>
      <c r="AE27" s="30"/>
      <c r="AF27" s="30"/>
      <c r="AG27" s="30">
        <v>664.52</v>
      </c>
      <c r="AH27" s="30">
        <v>6090990.3200000003</v>
      </c>
      <c r="AI27" s="30">
        <v>1189.5</v>
      </c>
      <c r="AJ27" s="30">
        <v>10902957</v>
      </c>
      <c r="AK27" s="30"/>
      <c r="AL27" s="30"/>
      <c r="AM27" s="30"/>
      <c r="AN27" s="30"/>
      <c r="AO27" s="29">
        <v>2379</v>
      </c>
      <c r="AP27" s="30">
        <v>21805914</v>
      </c>
    </row>
    <row r="28" spans="1:42">
      <c r="A28" s="10">
        <v>408060310</v>
      </c>
      <c r="B28" s="10" t="s">
        <v>33</v>
      </c>
      <c r="C28" s="10" t="s">
        <v>21</v>
      </c>
      <c r="D28" s="36">
        <v>11113</v>
      </c>
      <c r="E28" s="37">
        <v>5213679.62</v>
      </c>
      <c r="F28" s="37">
        <v>469.15</v>
      </c>
      <c r="G28" s="24">
        <v>368.03</v>
      </c>
      <c r="H28" s="14">
        <f>G28*D28</f>
        <v>4089917.3899999997</v>
      </c>
      <c r="I28" s="25">
        <v>5036</v>
      </c>
      <c r="J28" s="18">
        <f>I28*D28</f>
        <v>55965068</v>
      </c>
      <c r="K28" s="26"/>
      <c r="L28" s="27"/>
      <c r="M28" s="34"/>
      <c r="N28" s="34"/>
      <c r="O28" s="28"/>
      <c r="P28" s="28"/>
      <c r="Q28" s="29">
        <v>3300</v>
      </c>
      <c r="R28" s="30">
        <v>36672900</v>
      </c>
      <c r="S28" s="27">
        <v>3300</v>
      </c>
      <c r="T28" s="27">
        <v>36672900</v>
      </c>
      <c r="U28" s="30"/>
      <c r="V28" s="30"/>
      <c r="W28" s="29">
        <v>746.77</v>
      </c>
      <c r="X28" s="30">
        <v>8298843.5049999999</v>
      </c>
      <c r="Y28" s="30">
        <v>368.03</v>
      </c>
      <c r="Z28" s="30">
        <v>4089917.39</v>
      </c>
      <c r="AA28" s="30">
        <v>759.55</v>
      </c>
      <c r="AB28" s="30">
        <v>8440879.1500000004</v>
      </c>
      <c r="AC28" s="30">
        <v>353.7</v>
      </c>
      <c r="AD28" s="30">
        <v>3930668.1</v>
      </c>
      <c r="AE28" s="30"/>
      <c r="AF28" s="30"/>
      <c r="AG28" s="30">
        <v>920.08</v>
      </c>
      <c r="AH28" s="30">
        <v>10224849.039999999</v>
      </c>
      <c r="AI28" s="30">
        <v>920.08</v>
      </c>
      <c r="AJ28" s="30">
        <v>10224849.039999999</v>
      </c>
      <c r="AK28" s="30"/>
      <c r="AL28" s="30"/>
      <c r="AM28" s="30"/>
      <c r="AN28" s="30"/>
      <c r="AO28" s="29">
        <v>1472.12</v>
      </c>
      <c r="AP28" s="30">
        <v>16359669.560000001</v>
      </c>
    </row>
    <row r="29" spans="1:42">
      <c r="A29" s="10">
        <v>408060352</v>
      </c>
      <c r="B29" s="10" t="s">
        <v>34</v>
      </c>
      <c r="C29" s="10" t="s">
        <v>21</v>
      </c>
      <c r="D29" s="36">
        <v>47073</v>
      </c>
      <c r="E29" s="37">
        <v>8770844.4000000004</v>
      </c>
      <c r="F29" s="37">
        <v>186.32</v>
      </c>
      <c r="G29" s="24">
        <v>151.66</v>
      </c>
      <c r="H29" s="14">
        <f>G29*D29</f>
        <v>7139091.1799999997</v>
      </c>
      <c r="I29" s="25">
        <v>4481.38</v>
      </c>
      <c r="J29" s="18">
        <f>I29*D29</f>
        <v>210952000.74000001</v>
      </c>
      <c r="K29" s="26"/>
      <c r="L29" s="27"/>
      <c r="M29" s="34"/>
      <c r="N29" s="34"/>
      <c r="O29" s="28"/>
      <c r="P29" s="28"/>
      <c r="Q29" s="29">
        <v>2200</v>
      </c>
      <c r="R29" s="30">
        <v>103560600</v>
      </c>
      <c r="S29" s="27">
        <v>2200</v>
      </c>
      <c r="T29" s="27">
        <v>103560600</v>
      </c>
      <c r="U29" s="30"/>
      <c r="V29" s="30"/>
      <c r="W29" s="29">
        <v>356.08</v>
      </c>
      <c r="X29" s="30">
        <v>16761551.060000001</v>
      </c>
      <c r="Y29" s="30">
        <v>28.42</v>
      </c>
      <c r="Z29" s="30">
        <v>1337814.6599999999</v>
      </c>
      <c r="AA29" s="30">
        <v>303.32</v>
      </c>
      <c r="AB29" s="30">
        <v>14278182.359999999</v>
      </c>
      <c r="AC29" s="30">
        <v>100.73</v>
      </c>
      <c r="AD29" s="30">
        <v>4741663.29</v>
      </c>
      <c r="AE29" s="30">
        <v>180</v>
      </c>
      <c r="AF29" s="30">
        <v>8473140</v>
      </c>
      <c r="AG29" s="30">
        <v>42.63</v>
      </c>
      <c r="AH29" s="30">
        <v>2006721.99</v>
      </c>
      <c r="AI29" s="30">
        <v>450.2</v>
      </c>
      <c r="AJ29" s="30">
        <v>21192264.600000001</v>
      </c>
      <c r="AK29" s="30"/>
      <c r="AL29" s="30"/>
      <c r="AM29" s="30"/>
      <c r="AN29" s="30"/>
      <c r="AO29" s="29">
        <v>1061.6199999999999</v>
      </c>
      <c r="AP29" s="30">
        <v>49973638.259999998</v>
      </c>
    </row>
    <row r="30" spans="1:42">
      <c r="A30" s="10">
        <v>408060379</v>
      </c>
      <c r="B30" s="10" t="s">
        <v>35</v>
      </c>
      <c r="C30" s="10" t="s">
        <v>21</v>
      </c>
      <c r="D30" s="36">
        <v>27892</v>
      </c>
      <c r="E30" s="37">
        <v>8833707.8699999992</v>
      </c>
      <c r="F30" s="37">
        <v>316.70999999999998</v>
      </c>
      <c r="G30" s="24">
        <v>225.16</v>
      </c>
      <c r="H30" s="14">
        <f>G30*D30</f>
        <v>6280162.7199999997</v>
      </c>
      <c r="I30" s="25">
        <v>4481.38</v>
      </c>
      <c r="J30" s="18">
        <f>I30*D30</f>
        <v>124994650.96000001</v>
      </c>
      <c r="K30" s="26"/>
      <c r="L30" s="27"/>
      <c r="M30" s="34"/>
      <c r="N30" s="34"/>
      <c r="O30" s="28"/>
      <c r="P30" s="28"/>
      <c r="Q30" s="29">
        <v>2200</v>
      </c>
      <c r="R30" s="30">
        <v>61362400</v>
      </c>
      <c r="S30" s="27">
        <v>2200</v>
      </c>
      <c r="T30" s="27">
        <v>61362400</v>
      </c>
      <c r="U30" s="30"/>
      <c r="V30" s="30"/>
      <c r="W30" s="29">
        <v>555.22</v>
      </c>
      <c r="X30" s="30">
        <v>15486281.220000001</v>
      </c>
      <c r="Y30" s="30">
        <v>225.16</v>
      </c>
      <c r="Z30" s="30">
        <v>6280162.7199999997</v>
      </c>
      <c r="AA30" s="30">
        <v>450.32</v>
      </c>
      <c r="AB30" s="30">
        <v>12560325.439999999</v>
      </c>
      <c r="AC30" s="30">
        <v>110.81</v>
      </c>
      <c r="AD30" s="30">
        <v>3090712.52</v>
      </c>
      <c r="AE30" s="30"/>
      <c r="AF30" s="30"/>
      <c r="AG30" s="30">
        <v>562.9</v>
      </c>
      <c r="AH30" s="30">
        <v>15700406.800000001</v>
      </c>
      <c r="AI30" s="30">
        <v>562.9</v>
      </c>
      <c r="AJ30" s="30">
        <v>15700406.800000001</v>
      </c>
      <c r="AK30" s="30"/>
      <c r="AL30" s="30"/>
      <c r="AM30" s="30"/>
      <c r="AN30" s="30"/>
      <c r="AO30" s="29">
        <v>1576.12</v>
      </c>
      <c r="AP30" s="30">
        <v>43961139.039999999</v>
      </c>
    </row>
    <row r="31" spans="1:42">
      <c r="A31" s="10">
        <v>409030023</v>
      </c>
      <c r="B31" s="10" t="s">
        <v>36</v>
      </c>
      <c r="C31" s="10" t="s">
        <v>4</v>
      </c>
      <c r="D31" s="36">
        <v>7643</v>
      </c>
      <c r="E31" s="37">
        <v>10670755.93</v>
      </c>
      <c r="F31" s="37">
        <v>1396.15</v>
      </c>
      <c r="G31" s="24">
        <v>1001.71</v>
      </c>
      <c r="H31" s="14">
        <f>G31*D31</f>
        <v>7656069.5300000003</v>
      </c>
      <c r="I31" s="25">
        <v>7221</v>
      </c>
      <c r="J31" s="18">
        <f>I31*D31</f>
        <v>55190103</v>
      </c>
      <c r="K31" s="26"/>
      <c r="L31" s="27"/>
      <c r="M31" s="34"/>
      <c r="N31" s="34"/>
      <c r="O31" s="28"/>
      <c r="P31" s="28"/>
      <c r="Q31" s="28"/>
      <c r="R31" s="30"/>
      <c r="S31" s="26"/>
      <c r="T31" s="26"/>
      <c r="U31" s="28"/>
      <c r="V31" s="28"/>
      <c r="W31" s="29">
        <v>2040.6</v>
      </c>
      <c r="X31" s="30">
        <v>15596340.75</v>
      </c>
      <c r="Y31" s="30">
        <v>1001.71</v>
      </c>
      <c r="Z31" s="30">
        <v>7656069.5300000003</v>
      </c>
      <c r="AA31" s="30">
        <v>3200</v>
      </c>
      <c r="AB31" s="30">
        <v>24457600</v>
      </c>
      <c r="AC31" s="30">
        <v>852.94</v>
      </c>
      <c r="AD31" s="30">
        <v>6519020.4199999999</v>
      </c>
      <c r="AE31" s="30"/>
      <c r="AF31" s="30"/>
      <c r="AG31" s="30"/>
      <c r="AH31" s="30"/>
      <c r="AI31" s="30">
        <v>2504.2800000000002</v>
      </c>
      <c r="AJ31" s="30">
        <v>19140212.039999999</v>
      </c>
      <c r="AK31" s="30">
        <v>1843.76</v>
      </c>
      <c r="AL31" s="30">
        <v>14091857.68</v>
      </c>
      <c r="AM31" s="30"/>
      <c r="AN31" s="30"/>
      <c r="AO31" s="29">
        <v>4006.84</v>
      </c>
      <c r="AP31" s="30">
        <v>30624278.120000001</v>
      </c>
    </row>
    <row r="32" spans="1:42">
      <c r="A32" s="10">
        <v>409030040</v>
      </c>
      <c r="B32" s="10" t="s">
        <v>37</v>
      </c>
      <c r="C32" s="10" t="s">
        <v>4</v>
      </c>
      <c r="D32" s="36">
        <v>16686</v>
      </c>
      <c r="E32" s="37">
        <v>18949694.300000001</v>
      </c>
      <c r="F32" s="37">
        <v>1135.6600000000001</v>
      </c>
      <c r="G32" s="24">
        <v>851.58</v>
      </c>
      <c r="H32" s="14">
        <f>G32*D32</f>
        <v>14209463.880000001</v>
      </c>
      <c r="I32" s="25">
        <v>6043</v>
      </c>
      <c r="J32" s="18">
        <f>I32*D32</f>
        <v>100833498</v>
      </c>
      <c r="K32" s="26"/>
      <c r="L32" s="27"/>
      <c r="M32" s="34"/>
      <c r="N32" s="34"/>
      <c r="O32" s="28"/>
      <c r="P32" s="28"/>
      <c r="Q32" s="28"/>
      <c r="R32" s="30"/>
      <c r="S32" s="26"/>
      <c r="T32" s="26"/>
      <c r="U32" s="28"/>
      <c r="V32" s="28"/>
      <c r="W32" s="29">
        <v>1988.32</v>
      </c>
      <c r="X32" s="30">
        <v>33177087.59</v>
      </c>
      <c r="Y32" s="30">
        <v>851.58</v>
      </c>
      <c r="Z32" s="30">
        <v>14209463.880000001</v>
      </c>
      <c r="AA32" s="30">
        <v>3200</v>
      </c>
      <c r="AB32" s="30">
        <v>53395200</v>
      </c>
      <c r="AC32" s="30">
        <v>900</v>
      </c>
      <c r="AD32" s="30">
        <v>15017400</v>
      </c>
      <c r="AE32" s="30"/>
      <c r="AF32" s="30"/>
      <c r="AG32" s="30">
        <v>2128.9499999999998</v>
      </c>
      <c r="AH32" s="30">
        <v>35523659.700000003</v>
      </c>
      <c r="AI32" s="30">
        <v>2128.9499999999998</v>
      </c>
      <c r="AJ32" s="30">
        <v>35523659.700000003</v>
      </c>
      <c r="AK32" s="30">
        <v>2015.21</v>
      </c>
      <c r="AL32" s="30">
        <v>33625794.060000002</v>
      </c>
      <c r="AM32" s="30"/>
      <c r="AN32" s="30"/>
      <c r="AO32" s="29">
        <v>7406.32</v>
      </c>
      <c r="AP32" s="30">
        <v>123581855.5</v>
      </c>
    </row>
    <row r="33" spans="1:42">
      <c r="A33" s="10">
        <v>409060038</v>
      </c>
      <c r="B33" s="10" t="s">
        <v>38</v>
      </c>
      <c r="C33" s="10" t="s">
        <v>4</v>
      </c>
      <c r="D33" s="36">
        <v>17050</v>
      </c>
      <c r="E33" s="37">
        <v>9380534.5099999998</v>
      </c>
      <c r="F33" s="37">
        <v>550.17999999999995</v>
      </c>
      <c r="G33" s="24">
        <v>443.66</v>
      </c>
      <c r="H33" s="14">
        <f>G33*D33</f>
        <v>7564403</v>
      </c>
      <c r="I33" s="25">
        <v>2705</v>
      </c>
      <c r="J33" s="18">
        <f>I33*D33</f>
        <v>46120250</v>
      </c>
      <c r="K33" s="26"/>
      <c r="L33" s="27"/>
      <c r="M33" s="34"/>
      <c r="N33" s="34"/>
      <c r="O33" s="28"/>
      <c r="P33" s="28"/>
      <c r="Q33" s="28"/>
      <c r="R33" s="30"/>
      <c r="S33" s="26"/>
      <c r="T33" s="26"/>
      <c r="U33" s="28"/>
      <c r="V33" s="28"/>
      <c r="W33" s="29">
        <v>1014.95</v>
      </c>
      <c r="X33" s="30">
        <v>17304879.48</v>
      </c>
      <c r="Y33" s="30">
        <v>443.66</v>
      </c>
      <c r="Z33" s="30">
        <v>7564403</v>
      </c>
      <c r="AA33" s="30">
        <v>1109.1500000000001</v>
      </c>
      <c r="AB33" s="30">
        <v>18911007.5</v>
      </c>
      <c r="AC33" s="30">
        <v>249.23</v>
      </c>
      <c r="AD33" s="30">
        <v>4249371.5</v>
      </c>
      <c r="AE33" s="30"/>
      <c r="AF33" s="30"/>
      <c r="AG33" s="30">
        <v>887.32</v>
      </c>
      <c r="AH33" s="30">
        <v>15128806</v>
      </c>
      <c r="AI33" s="30">
        <v>1109.1500000000001</v>
      </c>
      <c r="AJ33" s="30">
        <v>18911007.5</v>
      </c>
      <c r="AK33" s="30"/>
      <c r="AL33" s="30"/>
      <c r="AM33" s="30"/>
      <c r="AN33" s="30"/>
      <c r="AO33" s="29">
        <v>1330.98</v>
      </c>
      <c r="AP33" s="30">
        <v>22693209</v>
      </c>
    </row>
    <row r="34" spans="1:42">
      <c r="A34" s="10">
        <v>409060100</v>
      </c>
      <c r="B34" s="10" t="s">
        <v>39</v>
      </c>
      <c r="C34" s="10" t="s">
        <v>4</v>
      </c>
      <c r="D34" s="36">
        <v>9545</v>
      </c>
      <c r="E34" s="37">
        <v>7597066.9800000004</v>
      </c>
      <c r="F34" s="37">
        <v>795.92</v>
      </c>
      <c r="G34" s="24">
        <v>658.83</v>
      </c>
      <c r="H34" s="14">
        <f>G34*D34</f>
        <v>6288532.3500000006</v>
      </c>
      <c r="I34" s="25">
        <v>3976.14</v>
      </c>
      <c r="J34" s="18">
        <f>I34*D34</f>
        <v>37952256.299999997</v>
      </c>
      <c r="K34" s="26"/>
      <c r="L34" s="27"/>
      <c r="M34" s="34"/>
      <c r="N34" s="34"/>
      <c r="O34" s="28"/>
      <c r="P34" s="28"/>
      <c r="Q34" s="28"/>
      <c r="R34" s="30"/>
      <c r="S34" s="26"/>
      <c r="T34" s="26"/>
      <c r="U34" s="28"/>
      <c r="V34" s="28"/>
      <c r="W34" s="29">
        <v>1283.19</v>
      </c>
      <c r="X34" s="30">
        <v>12248011.560000001</v>
      </c>
      <c r="Y34" s="30">
        <v>658.83</v>
      </c>
      <c r="Z34" s="30">
        <v>6288532.3499999996</v>
      </c>
      <c r="AA34" s="30">
        <v>1013.67</v>
      </c>
      <c r="AB34" s="30">
        <v>9675480.1500000004</v>
      </c>
      <c r="AC34" s="30">
        <v>550.23</v>
      </c>
      <c r="AD34" s="30">
        <v>5251945.3499999996</v>
      </c>
      <c r="AE34" s="30"/>
      <c r="AF34" s="30"/>
      <c r="AG34" s="30"/>
      <c r="AH34" s="30"/>
      <c r="AI34" s="30">
        <v>1647.08</v>
      </c>
      <c r="AJ34" s="30">
        <v>15721378.6</v>
      </c>
      <c r="AK34" s="30">
        <v>1577.5</v>
      </c>
      <c r="AL34" s="30">
        <v>15057237.5</v>
      </c>
      <c r="AM34" s="30">
        <v>2950</v>
      </c>
      <c r="AN34" s="30">
        <v>28157750</v>
      </c>
      <c r="AO34" s="29">
        <v>1976.49</v>
      </c>
      <c r="AP34" s="30">
        <v>18865597.050000001</v>
      </c>
    </row>
    <row r="35" spans="1:42">
      <c r="A35" s="10">
        <v>409060119</v>
      </c>
      <c r="B35" s="10" t="s">
        <v>40</v>
      </c>
      <c r="C35" s="10" t="s">
        <v>4</v>
      </c>
      <c r="D35" s="36">
        <v>38927</v>
      </c>
      <c r="E35" s="37">
        <v>54894033.509999998</v>
      </c>
      <c r="F35" s="37">
        <v>1410.18</v>
      </c>
      <c r="G35" s="24">
        <v>1103.6400000000001</v>
      </c>
      <c r="H35" s="14">
        <f>G35*D35</f>
        <v>42961394.280000001</v>
      </c>
      <c r="I35" s="25">
        <v>10234</v>
      </c>
      <c r="J35" s="18">
        <f>I35*D35</f>
        <v>398378918</v>
      </c>
      <c r="K35" s="26"/>
      <c r="L35" s="27"/>
      <c r="M35" s="34"/>
      <c r="N35" s="34"/>
      <c r="O35" s="28"/>
      <c r="P35" s="28"/>
      <c r="Q35" s="28"/>
      <c r="R35" s="30"/>
      <c r="S35" s="26"/>
      <c r="T35" s="26"/>
      <c r="U35" s="28"/>
      <c r="V35" s="28"/>
      <c r="W35" s="29">
        <v>2368.9899999999998</v>
      </c>
      <c r="X35" s="30">
        <v>92217814.900000006</v>
      </c>
      <c r="Y35" s="30">
        <v>1103.6400000000001</v>
      </c>
      <c r="Z35" s="30">
        <v>42961394.280000001</v>
      </c>
      <c r="AA35" s="30">
        <v>1670.22</v>
      </c>
      <c r="AB35" s="30">
        <v>65016653.939999998</v>
      </c>
      <c r="AC35" s="30">
        <v>776.4</v>
      </c>
      <c r="AD35" s="30">
        <v>30222922.800000001</v>
      </c>
      <c r="AE35" s="30"/>
      <c r="AF35" s="30"/>
      <c r="AG35" s="30"/>
      <c r="AH35" s="30"/>
      <c r="AI35" s="30">
        <v>2759.1</v>
      </c>
      <c r="AJ35" s="30">
        <v>107403485.7</v>
      </c>
      <c r="AK35" s="30"/>
      <c r="AL35" s="30"/>
      <c r="AM35" s="30"/>
      <c r="AN35" s="30"/>
      <c r="AO35" s="29">
        <v>3310.92</v>
      </c>
      <c r="AP35" s="30">
        <v>128884182.8</v>
      </c>
    </row>
    <row r="36" spans="1:42">
      <c r="A36" s="10">
        <v>409060135</v>
      </c>
      <c r="B36" s="10" t="s">
        <v>41</v>
      </c>
      <c r="C36" s="10" t="s">
        <v>4</v>
      </c>
      <c r="D36" s="36">
        <v>69824</v>
      </c>
      <c r="E36" s="37">
        <v>81005913.069999993</v>
      </c>
      <c r="F36" s="37">
        <v>1160.1400000000001</v>
      </c>
      <c r="G36" s="24">
        <v>907.93</v>
      </c>
      <c r="H36" s="14">
        <f>G36*D36</f>
        <v>63395304.319999993</v>
      </c>
      <c r="I36" s="25">
        <v>3976.14</v>
      </c>
      <c r="J36" s="18">
        <f>I36*D36</f>
        <v>277629999.36000001</v>
      </c>
      <c r="K36" s="26"/>
      <c r="L36" s="27"/>
      <c r="M36" s="34"/>
      <c r="N36" s="34"/>
      <c r="O36" s="28"/>
      <c r="P36" s="28"/>
      <c r="Q36" s="28"/>
      <c r="R36" s="30"/>
      <c r="S36" s="26"/>
      <c r="T36" s="26"/>
      <c r="U36" s="28"/>
      <c r="V36" s="28"/>
      <c r="W36" s="29">
        <v>1889.96</v>
      </c>
      <c r="X36" s="30">
        <v>131964404.3</v>
      </c>
      <c r="Y36" s="30">
        <v>907.93</v>
      </c>
      <c r="Z36" s="30">
        <v>63395304.32</v>
      </c>
      <c r="AA36" s="30">
        <v>1400.55</v>
      </c>
      <c r="AB36" s="30">
        <v>97792003.200000003</v>
      </c>
      <c r="AC36" s="30">
        <v>665.13</v>
      </c>
      <c r="AD36" s="30">
        <v>46442037.119999997</v>
      </c>
      <c r="AE36" s="30"/>
      <c r="AF36" s="30"/>
      <c r="AG36" s="30">
        <v>1134.9100000000001</v>
      </c>
      <c r="AH36" s="30">
        <v>79243955.840000004</v>
      </c>
      <c r="AI36" s="30">
        <v>2269.83</v>
      </c>
      <c r="AJ36" s="30">
        <v>158488609.90000001</v>
      </c>
      <c r="AK36" s="30">
        <v>1780.98</v>
      </c>
      <c r="AL36" s="30">
        <v>124355147.5</v>
      </c>
      <c r="AM36" s="30">
        <v>2370</v>
      </c>
      <c r="AN36" s="30">
        <v>165482880</v>
      </c>
      <c r="AO36" s="29">
        <v>2723.79</v>
      </c>
      <c r="AP36" s="30">
        <v>190185913</v>
      </c>
    </row>
    <row r="37" spans="1:42">
      <c r="A37" s="10">
        <v>409060178</v>
      </c>
      <c r="B37" s="10" t="s">
        <v>42</v>
      </c>
      <c r="C37" s="10" t="s">
        <v>4</v>
      </c>
      <c r="D37" s="36">
        <v>25517</v>
      </c>
      <c r="E37" s="37">
        <v>6226642.5800000001</v>
      </c>
      <c r="F37" s="37">
        <v>244.02</v>
      </c>
      <c r="G37" s="24">
        <v>173.33</v>
      </c>
      <c r="H37" s="14">
        <f>G37*D37</f>
        <v>4422861.6100000003</v>
      </c>
      <c r="I37" s="25">
        <v>4215</v>
      </c>
      <c r="J37" s="18">
        <f>I37*D37</f>
        <v>107554155</v>
      </c>
      <c r="K37" s="26"/>
      <c r="L37" s="27"/>
      <c r="M37" s="34"/>
      <c r="N37" s="34"/>
      <c r="O37" s="28"/>
      <c r="P37" s="28"/>
      <c r="Q37" s="28"/>
      <c r="R37" s="30"/>
      <c r="S37" s="26"/>
      <c r="T37" s="26"/>
      <c r="U37" s="28"/>
      <c r="V37" s="28"/>
      <c r="W37" s="29">
        <v>459.16</v>
      </c>
      <c r="X37" s="30">
        <v>11716499.82</v>
      </c>
      <c r="Y37" s="30">
        <v>74.75</v>
      </c>
      <c r="Z37" s="30">
        <v>1907395.75</v>
      </c>
      <c r="AA37" s="30"/>
      <c r="AB37" s="30"/>
      <c r="AC37" s="30">
        <v>157.04</v>
      </c>
      <c r="AD37" s="30">
        <v>4007189.68</v>
      </c>
      <c r="AE37" s="30">
        <v>74.75</v>
      </c>
      <c r="AF37" s="30">
        <v>1907395.75</v>
      </c>
      <c r="AG37" s="30"/>
      <c r="AH37" s="30"/>
      <c r="AI37" s="30">
        <v>620.20000000000005</v>
      </c>
      <c r="AJ37" s="30">
        <v>15825643.4</v>
      </c>
      <c r="AK37" s="30"/>
      <c r="AL37" s="30"/>
      <c r="AM37" s="30"/>
      <c r="AN37" s="30"/>
      <c r="AO37" s="29">
        <v>1039.98</v>
      </c>
      <c r="AP37" s="30">
        <v>26537169.66</v>
      </c>
    </row>
    <row r="38" spans="1:42">
      <c r="A38" s="10">
        <v>409060216</v>
      </c>
      <c r="B38" s="10" t="s">
        <v>43</v>
      </c>
      <c r="C38" s="10" t="s">
        <v>4</v>
      </c>
      <c r="D38" s="36">
        <v>19515</v>
      </c>
      <c r="E38" s="37">
        <v>12944088.810000001</v>
      </c>
      <c r="F38" s="37">
        <v>663.29</v>
      </c>
      <c r="G38" s="24">
        <v>509.86</v>
      </c>
      <c r="H38" s="14">
        <f>G38*D38</f>
        <v>9949917.9000000004</v>
      </c>
      <c r="I38" s="25">
        <v>8395</v>
      </c>
      <c r="J38" s="18">
        <f>I38*D38</f>
        <v>163828425</v>
      </c>
      <c r="K38" s="26"/>
      <c r="L38" s="27"/>
      <c r="M38" s="34"/>
      <c r="N38" s="34"/>
      <c r="O38" s="28"/>
      <c r="P38" s="28"/>
      <c r="Q38" s="28"/>
      <c r="R38" s="30"/>
      <c r="S38" s="26"/>
      <c r="T38" s="26"/>
      <c r="U38" s="28"/>
      <c r="V38" s="28"/>
      <c r="W38" s="29">
        <v>1008.53</v>
      </c>
      <c r="X38" s="30">
        <v>19681368.420000002</v>
      </c>
      <c r="Y38" s="30">
        <v>509.86</v>
      </c>
      <c r="Z38" s="30">
        <v>9949917.9000000004</v>
      </c>
      <c r="AA38" s="30">
        <v>1274.6500000000001</v>
      </c>
      <c r="AB38" s="30">
        <v>24874794.75</v>
      </c>
      <c r="AC38" s="30">
        <v>455.58</v>
      </c>
      <c r="AD38" s="30">
        <v>8890643.6999999993</v>
      </c>
      <c r="AE38" s="30"/>
      <c r="AF38" s="30"/>
      <c r="AG38" s="30">
        <v>1274.6500000000001</v>
      </c>
      <c r="AH38" s="30">
        <v>24874794.75</v>
      </c>
      <c r="AI38" s="30">
        <v>1274.6500000000001</v>
      </c>
      <c r="AJ38" s="30">
        <v>24874794.75</v>
      </c>
      <c r="AK38" s="30">
        <v>1312</v>
      </c>
      <c r="AL38" s="30">
        <v>25603680</v>
      </c>
      <c r="AM38" s="30"/>
      <c r="AN38" s="30"/>
      <c r="AO38" s="29">
        <v>1529.58</v>
      </c>
      <c r="AP38" s="30">
        <v>29849753.699999999</v>
      </c>
    </row>
    <row r="39" spans="1:42">
      <c r="A39" s="10">
        <v>410010073</v>
      </c>
      <c r="B39" s="10" t="s">
        <v>44</v>
      </c>
      <c r="C39" s="10" t="s">
        <v>4</v>
      </c>
      <c r="D39" s="36">
        <v>7662</v>
      </c>
      <c r="E39" s="37">
        <v>6692447.5899999999</v>
      </c>
      <c r="F39" s="37">
        <v>873.46</v>
      </c>
      <c r="G39" s="24">
        <v>514.16999999999996</v>
      </c>
      <c r="H39" s="14">
        <f>G39*D39</f>
        <v>3939570.5399999996</v>
      </c>
      <c r="I39" s="25">
        <v>6500.25</v>
      </c>
      <c r="J39" s="18">
        <f>I39*D39</f>
        <v>49804915.5</v>
      </c>
      <c r="K39" s="26"/>
      <c r="L39" s="27"/>
      <c r="M39" s="34"/>
      <c r="N39" s="34"/>
      <c r="O39" s="28"/>
      <c r="P39" s="28"/>
      <c r="Q39" s="28"/>
      <c r="R39" s="30"/>
      <c r="S39" s="26"/>
      <c r="T39" s="26"/>
      <c r="U39" s="28"/>
      <c r="V39" s="28"/>
      <c r="W39" s="29">
        <v>1512.8</v>
      </c>
      <c r="X39" s="30">
        <v>11591084.210000001</v>
      </c>
      <c r="Y39" s="30">
        <v>514.16999999999996</v>
      </c>
      <c r="Z39" s="30">
        <v>3939570.54</v>
      </c>
      <c r="AA39" s="30"/>
      <c r="AB39" s="30"/>
      <c r="AC39" s="30">
        <v>367.42</v>
      </c>
      <c r="AD39" s="30">
        <v>2815172.04</v>
      </c>
      <c r="AE39" s="30"/>
      <c r="AF39" s="30"/>
      <c r="AG39" s="30">
        <v>1028.3399999999999</v>
      </c>
      <c r="AH39" s="30">
        <v>7879141.0800000001</v>
      </c>
      <c r="AI39" s="30"/>
      <c r="AJ39" s="30"/>
      <c r="AK39" s="30"/>
      <c r="AL39" s="30"/>
      <c r="AM39" s="30"/>
      <c r="AN39" s="30"/>
      <c r="AO39" s="29">
        <v>2570.85</v>
      </c>
      <c r="AP39" s="30">
        <v>19697852.699999999</v>
      </c>
    </row>
    <row r="40" spans="1:42">
      <c r="A40" s="10">
        <v>410010090</v>
      </c>
      <c r="B40" s="10" t="s">
        <v>45</v>
      </c>
      <c r="C40" s="10" t="s">
        <v>4</v>
      </c>
      <c r="D40" s="36">
        <v>1462</v>
      </c>
      <c r="E40" s="37">
        <v>1480968.79</v>
      </c>
      <c r="F40" s="37">
        <v>1012.97</v>
      </c>
      <c r="G40" s="24">
        <v>315.92</v>
      </c>
      <c r="H40" s="14">
        <f>G40*D40</f>
        <v>461875.04000000004</v>
      </c>
      <c r="I40" s="25">
        <v>9173.61</v>
      </c>
      <c r="J40" s="18">
        <f>I40*D40</f>
        <v>13411817.82</v>
      </c>
      <c r="K40" s="26"/>
      <c r="L40" s="27"/>
      <c r="M40" s="34"/>
      <c r="N40" s="34"/>
      <c r="O40" s="28"/>
      <c r="P40" s="28"/>
      <c r="Q40" s="28"/>
      <c r="R40" s="30"/>
      <c r="S40" s="26"/>
      <c r="T40" s="26"/>
      <c r="U40" s="28"/>
      <c r="V40" s="28"/>
      <c r="W40" s="29">
        <v>882.92</v>
      </c>
      <c r="X40" s="30">
        <v>1290829.4210000001</v>
      </c>
      <c r="Y40" s="30">
        <v>315.92</v>
      </c>
      <c r="Z40" s="30">
        <v>461875.04</v>
      </c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29">
        <v>1263.68</v>
      </c>
      <c r="AP40" s="30">
        <v>1847500.16</v>
      </c>
    </row>
    <row r="41" spans="1:42">
      <c r="A41" s="10">
        <v>416010121</v>
      </c>
      <c r="B41" s="10" t="s">
        <v>46</v>
      </c>
      <c r="C41" s="10" t="s">
        <v>4</v>
      </c>
      <c r="D41" s="36">
        <v>3702</v>
      </c>
      <c r="E41" s="37">
        <v>18820189.66</v>
      </c>
      <c r="F41" s="37">
        <v>5083.79</v>
      </c>
      <c r="G41" s="24">
        <v>3983.29</v>
      </c>
      <c r="H41" s="14">
        <f>G41*D41</f>
        <v>14746139.58</v>
      </c>
      <c r="I41" s="25">
        <v>7221</v>
      </c>
      <c r="J41" s="18">
        <f>I41*D41</f>
        <v>26732142</v>
      </c>
      <c r="K41" s="26"/>
      <c r="L41" s="27"/>
      <c r="M41" s="34"/>
      <c r="N41" s="34"/>
      <c r="O41" s="28"/>
      <c r="P41" s="28"/>
      <c r="Q41" s="28"/>
      <c r="R41" s="30"/>
      <c r="S41" s="26"/>
      <c r="T41" s="26"/>
      <c r="U41" s="28"/>
      <c r="V41" s="28"/>
      <c r="W41" s="29">
        <v>9011.35</v>
      </c>
      <c r="X41" s="30">
        <v>33360008.989999998</v>
      </c>
      <c r="Y41" s="30">
        <v>3983.29</v>
      </c>
      <c r="Z41" s="30">
        <v>14746139.58</v>
      </c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28"/>
      <c r="AP41" s="30"/>
    </row>
    <row r="42" spans="1:42">
      <c r="A42" s="10">
        <v>416030270</v>
      </c>
      <c r="B42" s="10" t="s">
        <v>47</v>
      </c>
      <c r="C42" s="10" t="s">
        <v>4</v>
      </c>
      <c r="D42" s="36">
        <v>4968</v>
      </c>
      <c r="E42" s="37">
        <v>17595481.800000001</v>
      </c>
      <c r="F42" s="37">
        <v>3541.76</v>
      </c>
      <c r="G42" s="24">
        <v>2836.3</v>
      </c>
      <c r="H42" s="14">
        <f>G42*D42</f>
        <v>14090738.4</v>
      </c>
      <c r="I42" s="25">
        <v>8484.6299999999992</v>
      </c>
      <c r="J42" s="18">
        <f>I42*D42</f>
        <v>42151641.839999996</v>
      </c>
      <c r="K42" s="26"/>
      <c r="L42" s="27"/>
      <c r="M42" s="34"/>
      <c r="N42" s="34"/>
      <c r="O42" s="28"/>
      <c r="P42" s="28"/>
      <c r="Q42" s="28"/>
      <c r="R42" s="30"/>
      <c r="S42" s="26"/>
      <c r="T42" s="26"/>
      <c r="U42" s="28"/>
      <c r="V42" s="28"/>
      <c r="W42" s="29">
        <v>6364.08</v>
      </c>
      <c r="X42" s="30">
        <v>31616773.780000001</v>
      </c>
      <c r="Y42" s="30">
        <v>2836.3</v>
      </c>
      <c r="Z42" s="30">
        <v>14090738.4</v>
      </c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28"/>
      <c r="AP42" s="30"/>
    </row>
    <row r="43" spans="1:42">
      <c r="A43" s="10">
        <v>416060056</v>
      </c>
      <c r="B43" s="10" t="s">
        <v>48</v>
      </c>
      <c r="C43" s="10" t="s">
        <v>4</v>
      </c>
      <c r="D43" s="39">
        <v>448</v>
      </c>
      <c r="E43" s="37">
        <v>3260593.23</v>
      </c>
      <c r="F43" s="37">
        <v>7278.11</v>
      </c>
      <c r="G43" s="24">
        <v>5265.02</v>
      </c>
      <c r="H43" s="14">
        <f>G43*D43</f>
        <v>2358728.96</v>
      </c>
      <c r="I43" s="25">
        <v>7812</v>
      </c>
      <c r="J43" s="18">
        <f>I43*D43</f>
        <v>3499776</v>
      </c>
      <c r="K43" s="26"/>
      <c r="L43" s="27"/>
      <c r="M43" s="34"/>
      <c r="N43" s="34"/>
      <c r="O43" s="28"/>
      <c r="P43" s="28"/>
      <c r="Q43" s="28"/>
      <c r="R43" s="30"/>
      <c r="S43" s="26"/>
      <c r="T43" s="26"/>
      <c r="U43" s="28"/>
      <c r="V43" s="28"/>
      <c r="W43" s="29">
        <v>9074.07</v>
      </c>
      <c r="X43" s="30">
        <v>4065181.9720000001</v>
      </c>
      <c r="Y43" s="30">
        <v>5265.02</v>
      </c>
      <c r="Z43" s="30">
        <v>2358728.96</v>
      </c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28"/>
      <c r="AP43" s="30"/>
    </row>
    <row r="44" spans="1:42">
      <c r="A44" s="10">
        <v>416060064</v>
      </c>
      <c r="B44" s="10" t="s">
        <v>49</v>
      </c>
      <c r="C44" s="10" t="s">
        <v>4</v>
      </c>
      <c r="D44" s="36">
        <v>4762</v>
      </c>
      <c r="E44" s="37">
        <v>32412353.260000002</v>
      </c>
      <c r="F44" s="37">
        <v>6806.46</v>
      </c>
      <c r="G44" s="24">
        <v>5403.43</v>
      </c>
      <c r="H44" s="14">
        <f>G44*D44</f>
        <v>25731133.66</v>
      </c>
      <c r="I44" s="25">
        <v>7812</v>
      </c>
      <c r="J44" s="18">
        <f>I44*D44</f>
        <v>37200744</v>
      </c>
      <c r="K44" s="26"/>
      <c r="L44" s="27"/>
      <c r="M44" s="34"/>
      <c r="N44" s="34"/>
      <c r="O44" s="28"/>
      <c r="P44" s="28"/>
      <c r="Q44" s="28"/>
      <c r="R44" s="30"/>
      <c r="S44" s="26"/>
      <c r="T44" s="26"/>
      <c r="U44" s="28"/>
      <c r="V44" s="28"/>
      <c r="W44" s="29">
        <v>10513.97</v>
      </c>
      <c r="X44" s="30">
        <v>50067542.18</v>
      </c>
      <c r="Y44" s="30">
        <v>5403.43</v>
      </c>
      <c r="Z44" s="30">
        <v>25731133.66</v>
      </c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28"/>
      <c r="AP44" s="30"/>
    </row>
    <row r="45" spans="1:42">
      <c r="A45" s="10">
        <v>416060110</v>
      </c>
      <c r="B45" s="10" t="s">
        <v>50</v>
      </c>
      <c r="C45" s="10" t="s">
        <v>4</v>
      </c>
      <c r="D45" s="36">
        <v>3697</v>
      </c>
      <c r="E45" s="37">
        <v>11540174.09</v>
      </c>
      <c r="F45" s="37">
        <v>3121.5</v>
      </c>
      <c r="G45" s="24">
        <v>2279.2399999999998</v>
      </c>
      <c r="H45" s="14">
        <f>G45*D45</f>
        <v>8426350.2799999993</v>
      </c>
      <c r="I45" s="25">
        <v>3870</v>
      </c>
      <c r="J45" s="18">
        <f>I45*D45</f>
        <v>14307390</v>
      </c>
      <c r="K45" s="26"/>
      <c r="L45" s="27"/>
      <c r="M45" s="34"/>
      <c r="N45" s="34"/>
      <c r="O45" s="28"/>
      <c r="P45" s="28"/>
      <c r="Q45" s="28"/>
      <c r="R45" s="30"/>
      <c r="S45" s="26"/>
      <c r="T45" s="26"/>
      <c r="U45" s="28"/>
      <c r="V45" s="28"/>
      <c r="W45" s="29">
        <v>4987.8900000000003</v>
      </c>
      <c r="X45" s="30">
        <v>18440237.93</v>
      </c>
      <c r="Y45" s="30">
        <v>2279.2399999999998</v>
      </c>
      <c r="Z45" s="30">
        <v>8426350.2799999993</v>
      </c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28"/>
      <c r="AP45" s="30"/>
    </row>
    <row r="46" spans="1:42">
      <c r="A46" s="10">
        <v>416080030</v>
      </c>
      <c r="B46" s="10" t="s">
        <v>51</v>
      </c>
      <c r="C46" s="10" t="s">
        <v>4</v>
      </c>
      <c r="D46" s="36">
        <v>20701</v>
      </c>
      <c r="E46" s="37">
        <v>12079023.1</v>
      </c>
      <c r="F46" s="37">
        <v>583.5</v>
      </c>
      <c r="G46" s="24">
        <v>396.18</v>
      </c>
      <c r="H46" s="14">
        <f>G46*D46</f>
        <v>8201322.1799999997</v>
      </c>
      <c r="I46" s="25">
        <v>2774.35</v>
      </c>
      <c r="J46" s="18">
        <f>I46*D46</f>
        <v>57431819.350000001</v>
      </c>
      <c r="K46" s="26"/>
      <c r="L46" s="27"/>
      <c r="M46" s="34"/>
      <c r="N46" s="34"/>
      <c r="O46" s="28"/>
      <c r="P46" s="28"/>
      <c r="Q46" s="28"/>
      <c r="R46" s="30"/>
      <c r="S46" s="26"/>
      <c r="T46" s="26"/>
      <c r="U46" s="28"/>
      <c r="V46" s="28"/>
      <c r="W46" s="29">
        <v>933.17</v>
      </c>
      <c r="X46" s="30">
        <v>19317632.93</v>
      </c>
      <c r="Y46" s="30">
        <v>396.18</v>
      </c>
      <c r="Z46" s="30">
        <v>8201322.1799999997</v>
      </c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28"/>
      <c r="AP46" s="30"/>
    </row>
    <row r="47" spans="1:42">
      <c r="A47" s="10">
        <v>416080081</v>
      </c>
      <c r="B47" s="10" t="s">
        <v>52</v>
      </c>
      <c r="C47" s="10" t="s">
        <v>4</v>
      </c>
      <c r="D47" s="36">
        <v>11762</v>
      </c>
      <c r="E47" s="37">
        <v>52756665.469999999</v>
      </c>
      <c r="F47" s="37">
        <v>4485.3500000000004</v>
      </c>
      <c r="G47" s="24">
        <v>3359.04</v>
      </c>
      <c r="H47" s="14">
        <f>G47*D47</f>
        <v>39509028.479999997</v>
      </c>
      <c r="I47" s="25">
        <v>6850.35</v>
      </c>
      <c r="J47" s="18">
        <f>I47*D47</f>
        <v>80573816.700000003</v>
      </c>
      <c r="K47" s="26"/>
      <c r="L47" s="27"/>
      <c r="M47" s="34"/>
      <c r="N47" s="34"/>
      <c r="O47" s="28"/>
      <c r="P47" s="28"/>
      <c r="Q47" s="28"/>
      <c r="R47" s="30"/>
      <c r="S47" s="26"/>
      <c r="T47" s="26"/>
      <c r="U47" s="28"/>
      <c r="V47" s="28"/>
      <c r="W47" s="29">
        <v>7418.04</v>
      </c>
      <c r="X47" s="30">
        <v>87250996.909999996</v>
      </c>
      <c r="Y47" s="30">
        <v>3359.04</v>
      </c>
      <c r="Z47" s="30">
        <v>39509028.479999997</v>
      </c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28"/>
      <c r="AP47" s="3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>
      <selection activeCell="E27" sqref="E27"/>
    </sheetView>
  </sheetViews>
  <sheetFormatPr defaultColWidth="25.140625" defaultRowHeight="15"/>
  <cols>
    <col min="1" max="1" width="15.28515625" bestFit="1" customWidth="1"/>
    <col min="2" max="2" width="10.28515625" bestFit="1" customWidth="1"/>
    <col min="3" max="3" width="56.85546875" customWidth="1"/>
    <col min="4" max="4" width="28.42578125" customWidth="1"/>
    <col min="6" max="6" width="26.5703125" customWidth="1"/>
    <col min="7" max="7" width="25.140625" style="1"/>
    <col min="13" max="20" width="25.140625" style="1"/>
    <col min="22" max="23" width="0" hidden="1" customWidth="1"/>
    <col min="24" max="24" width="22.5703125" hidden="1" customWidth="1"/>
  </cols>
  <sheetData>
    <row r="1" spans="1:24" ht="30">
      <c r="A1" s="5" t="s">
        <v>56</v>
      </c>
      <c r="B1" s="5" t="s">
        <v>0</v>
      </c>
      <c r="C1" s="6" t="s">
        <v>1</v>
      </c>
      <c r="D1" s="7" t="s">
        <v>57</v>
      </c>
      <c r="E1" s="7" t="s">
        <v>59</v>
      </c>
      <c r="F1" s="7" t="s">
        <v>61</v>
      </c>
      <c r="G1" s="9" t="s">
        <v>63</v>
      </c>
      <c r="H1" s="7" t="s">
        <v>65</v>
      </c>
      <c r="I1" s="7" t="s">
        <v>67</v>
      </c>
      <c r="J1" s="7" t="s">
        <v>69</v>
      </c>
      <c r="K1" s="7" t="s">
        <v>71</v>
      </c>
      <c r="L1" s="7" t="s">
        <v>73</v>
      </c>
      <c r="M1" s="7" t="s">
        <v>74</v>
      </c>
      <c r="N1" s="11" t="s">
        <v>76</v>
      </c>
      <c r="O1" s="11" t="s">
        <v>78</v>
      </c>
      <c r="P1" s="11" t="s">
        <v>80</v>
      </c>
      <c r="Q1" s="11" t="s">
        <v>82</v>
      </c>
      <c r="R1" s="11" t="s">
        <v>84</v>
      </c>
      <c r="S1" s="11" t="s">
        <v>86</v>
      </c>
      <c r="T1" s="11" t="s">
        <v>88</v>
      </c>
      <c r="U1" s="12" t="s">
        <v>90</v>
      </c>
      <c r="V1" s="13" t="s">
        <v>93</v>
      </c>
      <c r="W1" s="13" t="s">
        <v>94</v>
      </c>
      <c r="X1" s="15" t="s">
        <v>95</v>
      </c>
    </row>
    <row r="2" spans="1:24">
      <c r="A2" s="10">
        <v>40102005</v>
      </c>
      <c r="B2" s="10">
        <v>401020053</v>
      </c>
      <c r="C2" s="10" t="s">
        <v>3</v>
      </c>
      <c r="D2" s="24">
        <v>356.81</v>
      </c>
      <c r="E2" s="25">
        <v>3546</v>
      </c>
      <c r="F2" s="26"/>
      <c r="G2" s="27"/>
      <c r="H2" s="28"/>
      <c r="I2" s="28"/>
      <c r="J2" s="28"/>
      <c r="K2" s="28"/>
      <c r="L2" s="29">
        <v>952.51</v>
      </c>
      <c r="M2" s="30">
        <v>356.81</v>
      </c>
      <c r="N2" s="30">
        <v>892.03</v>
      </c>
      <c r="O2" s="30">
        <v>213.1</v>
      </c>
      <c r="P2" s="30"/>
      <c r="Q2" s="30">
        <v>11.75</v>
      </c>
      <c r="R2" s="30"/>
      <c r="S2" s="30">
        <v>1025.3900000000001</v>
      </c>
      <c r="T2" s="30"/>
      <c r="U2" s="29">
        <v>1427.24</v>
      </c>
      <c r="V2" s="14">
        <f>MAX(D2:U2)</f>
        <v>3546</v>
      </c>
      <c r="W2" s="14">
        <f>MIN(D2:U2)</f>
        <v>11.75</v>
      </c>
      <c r="X2" s="16">
        <f>V2/D2</f>
        <v>9.9380622740394049</v>
      </c>
    </row>
    <row r="3" spans="1:24">
      <c r="A3" s="10">
        <v>40102007</v>
      </c>
      <c r="B3" s="10">
        <v>401020070</v>
      </c>
      <c r="C3" s="10" t="s">
        <v>5</v>
      </c>
      <c r="D3" s="24">
        <v>143.72</v>
      </c>
      <c r="E3" s="26">
        <v>680.45</v>
      </c>
      <c r="F3" s="26"/>
      <c r="G3" s="27"/>
      <c r="H3" s="28"/>
      <c r="I3" s="28"/>
      <c r="J3" s="28"/>
      <c r="K3" s="28"/>
      <c r="L3" s="29">
        <v>237.64</v>
      </c>
      <c r="M3" s="30">
        <v>143.72</v>
      </c>
      <c r="N3" s="30">
        <v>359.3</v>
      </c>
      <c r="O3" s="30">
        <v>99.52</v>
      </c>
      <c r="P3" s="30">
        <v>80</v>
      </c>
      <c r="Q3" s="30"/>
      <c r="R3" s="30"/>
      <c r="S3" s="30">
        <v>632.65</v>
      </c>
      <c r="T3" s="30"/>
      <c r="U3" s="29">
        <v>862.32</v>
      </c>
      <c r="V3" s="14">
        <f t="shared" ref="V3:V47" si="0">MAX(D3:U3)</f>
        <v>862.32</v>
      </c>
      <c r="W3" s="14">
        <f t="shared" ref="W3:W47" si="1">MIN(D3:U3)</f>
        <v>80</v>
      </c>
      <c r="X3" s="16">
        <f t="shared" ref="X3:X47" si="2">V3/D3</f>
        <v>6</v>
      </c>
    </row>
    <row r="4" spans="1:24">
      <c r="A4" s="10">
        <v>40201004</v>
      </c>
      <c r="B4" s="10">
        <v>402010043</v>
      </c>
      <c r="C4" s="10" t="s">
        <v>7</v>
      </c>
      <c r="D4" s="24">
        <v>451.37</v>
      </c>
      <c r="E4" s="25">
        <v>8484.6299999999992</v>
      </c>
      <c r="F4" s="26"/>
      <c r="G4" s="27"/>
      <c r="H4" s="28"/>
      <c r="I4" s="28"/>
      <c r="J4" s="28"/>
      <c r="K4" s="28"/>
      <c r="L4" s="29">
        <v>1052.76</v>
      </c>
      <c r="M4" s="30">
        <v>451.37</v>
      </c>
      <c r="N4" s="30">
        <v>2688</v>
      </c>
      <c r="O4" s="30">
        <v>368.5</v>
      </c>
      <c r="P4" s="30"/>
      <c r="Q4" s="30"/>
      <c r="R4" s="30"/>
      <c r="S4" s="30">
        <v>1550.68</v>
      </c>
      <c r="T4" s="30"/>
      <c r="U4" s="29">
        <v>1805.48</v>
      </c>
      <c r="V4" s="14">
        <f t="shared" si="0"/>
        <v>8484.6299999999992</v>
      </c>
      <c r="W4" s="14">
        <f t="shared" si="1"/>
        <v>368.5</v>
      </c>
      <c r="X4" s="16">
        <f t="shared" si="2"/>
        <v>18.797505372532509</v>
      </c>
    </row>
    <row r="5" spans="1:24">
      <c r="A5" s="10">
        <v>40401001</v>
      </c>
      <c r="B5" s="10">
        <v>404010016</v>
      </c>
      <c r="C5" s="10" t="s">
        <v>8</v>
      </c>
      <c r="D5" s="24">
        <v>348.18</v>
      </c>
      <c r="E5" s="25">
        <v>3643.36</v>
      </c>
      <c r="F5" s="26"/>
      <c r="G5" s="27"/>
      <c r="H5" s="28"/>
      <c r="I5" s="28"/>
      <c r="J5" s="28"/>
      <c r="K5" s="28"/>
      <c r="L5" s="29">
        <v>935.78</v>
      </c>
      <c r="M5" s="30">
        <v>48.42</v>
      </c>
      <c r="N5" s="30">
        <v>1688.01</v>
      </c>
      <c r="O5" s="30">
        <v>546.1</v>
      </c>
      <c r="P5" s="30"/>
      <c r="Q5" s="30">
        <v>696.36</v>
      </c>
      <c r="R5" s="30">
        <v>991.5</v>
      </c>
      <c r="S5" s="30">
        <v>896.06</v>
      </c>
      <c r="T5" s="30">
        <v>2350</v>
      </c>
      <c r="U5" s="29">
        <v>1392.72</v>
      </c>
      <c r="V5" s="14">
        <f t="shared" si="0"/>
        <v>3643.36</v>
      </c>
      <c r="W5" s="14">
        <f t="shared" si="1"/>
        <v>48.42</v>
      </c>
      <c r="X5" s="16">
        <f t="shared" si="2"/>
        <v>10.464012866907922</v>
      </c>
    </row>
    <row r="6" spans="1:24">
      <c r="A6" s="10">
        <v>40401002</v>
      </c>
      <c r="B6" s="10">
        <v>404010024</v>
      </c>
      <c r="C6" s="10" t="s">
        <v>9</v>
      </c>
      <c r="D6" s="24">
        <v>306.57</v>
      </c>
      <c r="E6" s="25">
        <v>3610.81</v>
      </c>
      <c r="F6" s="26"/>
      <c r="G6" s="27"/>
      <c r="H6" s="28"/>
      <c r="I6" s="28"/>
      <c r="J6" s="28"/>
      <c r="K6" s="28"/>
      <c r="L6" s="29">
        <v>839.79</v>
      </c>
      <c r="M6" s="30">
        <v>45.47</v>
      </c>
      <c r="N6" s="30">
        <v>766.43</v>
      </c>
      <c r="O6" s="30">
        <v>546.1</v>
      </c>
      <c r="P6" s="30"/>
      <c r="Q6" s="30">
        <v>613.14</v>
      </c>
      <c r="R6" s="30">
        <v>880.1</v>
      </c>
      <c r="S6" s="30">
        <v>815.28</v>
      </c>
      <c r="T6" s="30">
        <v>2350</v>
      </c>
      <c r="U6" s="29">
        <v>1226.28</v>
      </c>
      <c r="V6" s="14">
        <f t="shared" si="0"/>
        <v>3610.81</v>
      </c>
      <c r="W6" s="14">
        <f t="shared" si="1"/>
        <v>45.47</v>
      </c>
      <c r="X6" s="16">
        <f t="shared" si="2"/>
        <v>11.778093094562417</v>
      </c>
    </row>
    <row r="7" spans="1:24">
      <c r="A7" s="10">
        <v>40401003</v>
      </c>
      <c r="B7" s="10">
        <v>404010032</v>
      </c>
      <c r="C7" s="10" t="s">
        <v>10</v>
      </c>
      <c r="D7" s="24">
        <v>337.22</v>
      </c>
      <c r="E7" s="25">
        <v>4250</v>
      </c>
      <c r="F7" s="26"/>
      <c r="G7" s="27"/>
      <c r="H7" s="28"/>
      <c r="I7" s="28"/>
      <c r="J7" s="28"/>
      <c r="K7" s="28"/>
      <c r="L7" s="29">
        <v>954.01</v>
      </c>
      <c r="M7" s="30">
        <v>35.53</v>
      </c>
      <c r="N7" s="30">
        <v>843.05</v>
      </c>
      <c r="O7" s="30">
        <v>643.69000000000005</v>
      </c>
      <c r="P7" s="30"/>
      <c r="Q7" s="30">
        <v>674.44</v>
      </c>
      <c r="R7" s="30">
        <v>931.88</v>
      </c>
      <c r="S7" s="30"/>
      <c r="T7" s="30">
        <v>2350</v>
      </c>
      <c r="U7" s="29">
        <v>1348.88</v>
      </c>
      <c r="V7" s="14">
        <f t="shared" si="0"/>
        <v>4250</v>
      </c>
      <c r="W7" s="14">
        <f t="shared" si="1"/>
        <v>35.53</v>
      </c>
      <c r="X7" s="16">
        <f t="shared" si="2"/>
        <v>12.60304845501453</v>
      </c>
    </row>
    <row r="8" spans="1:24">
      <c r="A8" s="10">
        <v>40401035</v>
      </c>
      <c r="B8" s="10">
        <v>404010350</v>
      </c>
      <c r="C8" s="10" t="s">
        <v>11</v>
      </c>
      <c r="D8" s="24">
        <v>618.15</v>
      </c>
      <c r="E8" s="25">
        <v>11071.64</v>
      </c>
      <c r="F8" s="26"/>
      <c r="G8" s="27"/>
      <c r="H8" s="28"/>
      <c r="I8" s="28"/>
      <c r="J8" s="28"/>
      <c r="K8" s="28"/>
      <c r="L8" s="29">
        <v>1564.1</v>
      </c>
      <c r="M8" s="30">
        <v>771.09</v>
      </c>
      <c r="N8" s="30">
        <v>1545.38</v>
      </c>
      <c r="O8" s="30">
        <v>645.66</v>
      </c>
      <c r="P8" s="30"/>
      <c r="Q8" s="30">
        <v>1236.3</v>
      </c>
      <c r="R8" s="30">
        <v>1545.38</v>
      </c>
      <c r="S8" s="30">
        <v>1701.43</v>
      </c>
      <c r="T8" s="30"/>
      <c r="U8" s="29">
        <v>1854.45</v>
      </c>
      <c r="V8" s="14">
        <f t="shared" si="0"/>
        <v>11071.64</v>
      </c>
      <c r="W8" s="14">
        <f t="shared" si="1"/>
        <v>618.15</v>
      </c>
      <c r="X8" s="16">
        <f t="shared" si="2"/>
        <v>17.910927768341018</v>
      </c>
    </row>
    <row r="9" spans="1:24">
      <c r="A9" s="10">
        <v>40401048</v>
      </c>
      <c r="B9" s="10">
        <v>404010482</v>
      </c>
      <c r="C9" s="10" t="s">
        <v>12</v>
      </c>
      <c r="D9" s="24">
        <v>247.46</v>
      </c>
      <c r="E9" s="25">
        <v>5451.71</v>
      </c>
      <c r="F9" s="26"/>
      <c r="G9" s="27"/>
      <c r="H9" s="28"/>
      <c r="I9" s="28"/>
      <c r="J9" s="28"/>
      <c r="K9" s="28"/>
      <c r="L9" s="29">
        <v>733.81</v>
      </c>
      <c r="M9" s="30">
        <v>247.46</v>
      </c>
      <c r="N9" s="30">
        <v>1138.31</v>
      </c>
      <c r="O9" s="30">
        <v>600</v>
      </c>
      <c r="P9" s="30"/>
      <c r="Q9" s="30">
        <v>300</v>
      </c>
      <c r="R9" s="30">
        <v>618.65</v>
      </c>
      <c r="S9" s="30">
        <v>784.65</v>
      </c>
      <c r="T9" s="30">
        <v>2600</v>
      </c>
      <c r="U9" s="29">
        <v>1237.3</v>
      </c>
      <c r="V9" s="14">
        <f t="shared" si="0"/>
        <v>5451.71</v>
      </c>
      <c r="W9" s="14">
        <f t="shared" si="1"/>
        <v>247.46</v>
      </c>
      <c r="X9" s="16">
        <f t="shared" si="2"/>
        <v>22.030671623696758</v>
      </c>
    </row>
    <row r="10" spans="1:24">
      <c r="A10" s="10">
        <v>40601069</v>
      </c>
      <c r="B10" s="10">
        <v>406010692</v>
      </c>
      <c r="C10" s="10" t="s">
        <v>13</v>
      </c>
      <c r="D10" s="24">
        <v>7540.68</v>
      </c>
      <c r="E10" s="25">
        <v>38306.769999999997</v>
      </c>
      <c r="F10" s="31">
        <v>6084.95</v>
      </c>
      <c r="G10" s="27">
        <v>16414.14</v>
      </c>
      <c r="H10" s="31">
        <v>10329.19</v>
      </c>
      <c r="I10" s="28"/>
      <c r="J10" s="28"/>
      <c r="K10" s="28"/>
      <c r="L10" s="29">
        <v>28840.51</v>
      </c>
      <c r="M10" s="30">
        <v>7540.68</v>
      </c>
      <c r="N10" s="30"/>
      <c r="O10" s="30"/>
      <c r="P10" s="30"/>
      <c r="Q10" s="30"/>
      <c r="R10" s="30">
        <v>18851.7</v>
      </c>
      <c r="S10" s="30"/>
      <c r="T10" s="30"/>
      <c r="U10" s="28"/>
      <c r="V10" s="14">
        <f t="shared" si="0"/>
        <v>38306.769999999997</v>
      </c>
      <c r="W10" s="14">
        <f t="shared" si="1"/>
        <v>6084.95</v>
      </c>
      <c r="X10" s="16">
        <f t="shared" si="2"/>
        <v>5.0800153301824231</v>
      </c>
    </row>
    <row r="11" spans="1:24">
      <c r="A11" s="10">
        <v>40601093</v>
      </c>
      <c r="B11" s="10">
        <v>406010935</v>
      </c>
      <c r="C11" s="10" t="s">
        <v>15</v>
      </c>
      <c r="D11" s="24">
        <v>8405.17</v>
      </c>
      <c r="E11" s="25">
        <v>59987.59</v>
      </c>
      <c r="F11" s="32">
        <v>6084.95</v>
      </c>
      <c r="G11" s="27">
        <v>10249.09</v>
      </c>
      <c r="H11" s="32">
        <v>4164.1400000000003</v>
      </c>
      <c r="I11" s="28"/>
      <c r="J11" s="28"/>
      <c r="K11" s="28"/>
      <c r="L11" s="29">
        <v>32520.15</v>
      </c>
      <c r="M11" s="30">
        <v>8405.17</v>
      </c>
      <c r="N11" s="30"/>
      <c r="O11" s="30"/>
      <c r="P11" s="30"/>
      <c r="Q11" s="30"/>
      <c r="R11" s="30">
        <v>21012.93</v>
      </c>
      <c r="S11" s="30"/>
      <c r="T11" s="30"/>
      <c r="U11" s="28"/>
      <c r="V11" s="14">
        <f t="shared" si="0"/>
        <v>59987.59</v>
      </c>
      <c r="W11" s="14">
        <f t="shared" si="1"/>
        <v>4164.1400000000003</v>
      </c>
      <c r="X11" s="16">
        <f t="shared" si="2"/>
        <v>7.1369871162629659</v>
      </c>
    </row>
    <row r="12" spans="1:24">
      <c r="A12" s="10">
        <v>40602056</v>
      </c>
      <c r="B12" s="10">
        <v>406020566</v>
      </c>
      <c r="C12" s="10" t="s">
        <v>16</v>
      </c>
      <c r="D12" s="24">
        <v>833.48</v>
      </c>
      <c r="E12" s="25">
        <v>3113.33</v>
      </c>
      <c r="F12" s="26"/>
      <c r="G12" s="27"/>
      <c r="H12" s="33"/>
      <c r="I12" s="28"/>
      <c r="J12" s="28"/>
      <c r="K12" s="28"/>
      <c r="L12" s="29">
        <v>1914.01</v>
      </c>
      <c r="M12" s="30">
        <v>833.48</v>
      </c>
      <c r="N12" s="30">
        <v>2083.6999999999998</v>
      </c>
      <c r="O12" s="30">
        <v>720.72</v>
      </c>
      <c r="P12" s="30"/>
      <c r="Q12" s="30">
        <v>1164.08</v>
      </c>
      <c r="R12" s="30">
        <v>2083.6999999999998</v>
      </c>
      <c r="S12" s="30">
        <v>1393.36</v>
      </c>
      <c r="T12" s="30">
        <v>4400</v>
      </c>
      <c r="U12" s="29">
        <v>3333.92</v>
      </c>
      <c r="V12" s="14">
        <f t="shared" si="0"/>
        <v>4400</v>
      </c>
      <c r="W12" s="14">
        <f t="shared" si="1"/>
        <v>720.72</v>
      </c>
      <c r="X12" s="16">
        <f t="shared" si="2"/>
        <v>5.2790708835244997</v>
      </c>
    </row>
    <row r="13" spans="1:24">
      <c r="A13" s="10">
        <v>40602057</v>
      </c>
      <c r="B13" s="10">
        <v>406020574</v>
      </c>
      <c r="C13" s="10" t="s">
        <v>17</v>
      </c>
      <c r="D13" s="24">
        <v>692.19</v>
      </c>
      <c r="E13" s="25">
        <v>5678.91</v>
      </c>
      <c r="F13" s="26"/>
      <c r="G13" s="27"/>
      <c r="H13" s="28"/>
      <c r="I13" s="28"/>
      <c r="J13" s="28"/>
      <c r="K13" s="28"/>
      <c r="L13" s="29">
        <v>1719.68</v>
      </c>
      <c r="M13" s="30">
        <v>692.19</v>
      </c>
      <c r="N13" s="30">
        <v>1730.48</v>
      </c>
      <c r="O13" s="30">
        <v>543.11</v>
      </c>
      <c r="P13" s="30"/>
      <c r="Q13" s="30">
        <v>966.74</v>
      </c>
      <c r="R13" s="30">
        <v>1730.48</v>
      </c>
      <c r="S13" s="30">
        <v>1116.46</v>
      </c>
      <c r="T13" s="30">
        <v>2310</v>
      </c>
      <c r="U13" s="29">
        <v>2768.76</v>
      </c>
      <c r="V13" s="14">
        <f t="shared" si="0"/>
        <v>5678.91</v>
      </c>
      <c r="W13" s="14">
        <f t="shared" si="1"/>
        <v>543.11</v>
      </c>
      <c r="X13" s="16">
        <f t="shared" si="2"/>
        <v>8.2042647250032505</v>
      </c>
    </row>
    <row r="14" spans="1:24">
      <c r="A14" s="10">
        <v>40604006</v>
      </c>
      <c r="B14" s="10">
        <v>406040060</v>
      </c>
      <c r="C14" s="10" t="s">
        <v>18</v>
      </c>
      <c r="D14" s="24">
        <v>1065.3599999999999</v>
      </c>
      <c r="E14" s="25">
        <v>16437.29</v>
      </c>
      <c r="F14" s="26"/>
      <c r="G14" s="27"/>
      <c r="H14" s="28"/>
      <c r="I14" s="28"/>
      <c r="J14" s="28"/>
      <c r="K14" s="28"/>
      <c r="L14" s="29">
        <v>2388.2600000000002</v>
      </c>
      <c r="M14" s="30">
        <v>1065.3599999999999</v>
      </c>
      <c r="N14" s="30"/>
      <c r="O14" s="30"/>
      <c r="P14" s="30"/>
      <c r="Q14" s="30"/>
      <c r="R14" s="30">
        <v>2663.4</v>
      </c>
      <c r="S14" s="30"/>
      <c r="T14" s="30">
        <v>17050</v>
      </c>
      <c r="U14" s="28"/>
      <c r="V14" s="14">
        <f t="shared" si="0"/>
        <v>17050</v>
      </c>
      <c r="W14" s="14">
        <f t="shared" si="1"/>
        <v>1065.3599999999999</v>
      </c>
      <c r="X14" s="16">
        <f t="shared" si="2"/>
        <v>16.003979875347301</v>
      </c>
    </row>
    <row r="15" spans="1:24">
      <c r="A15" s="10">
        <v>40605001</v>
      </c>
      <c r="B15" s="10">
        <v>406050015</v>
      </c>
      <c r="C15" s="10" t="s">
        <v>19</v>
      </c>
      <c r="D15" s="24">
        <v>3503.86</v>
      </c>
      <c r="E15" s="25">
        <v>22932.47</v>
      </c>
      <c r="F15" s="32">
        <v>439.54</v>
      </c>
      <c r="G15" s="27">
        <v>5555.17</v>
      </c>
      <c r="H15" s="32">
        <v>5115.63</v>
      </c>
      <c r="I15" s="28"/>
      <c r="J15" s="28"/>
      <c r="K15" s="28"/>
      <c r="L15" s="29">
        <v>8035.55</v>
      </c>
      <c r="M15" s="30">
        <v>3503.86</v>
      </c>
      <c r="N15" s="30"/>
      <c r="O15" s="30"/>
      <c r="P15" s="30"/>
      <c r="Q15" s="30"/>
      <c r="R15" s="30">
        <v>8759.65</v>
      </c>
      <c r="S15" s="30"/>
      <c r="T15" s="30"/>
      <c r="U15" s="28"/>
      <c r="V15" s="14">
        <f t="shared" si="0"/>
        <v>22932.47</v>
      </c>
      <c r="W15" s="14">
        <f t="shared" si="1"/>
        <v>439.54</v>
      </c>
      <c r="X15" s="16">
        <f t="shared" si="2"/>
        <v>6.5449161781578029</v>
      </c>
    </row>
    <row r="16" spans="1:24">
      <c r="A16" s="10">
        <v>40801014</v>
      </c>
      <c r="B16" s="10">
        <v>408010142</v>
      </c>
      <c r="C16" s="10" t="s">
        <v>20</v>
      </c>
      <c r="D16" s="24">
        <v>423.51</v>
      </c>
      <c r="E16" s="25">
        <v>7746.08</v>
      </c>
      <c r="F16" s="26"/>
      <c r="G16" s="34"/>
      <c r="H16" s="28"/>
      <c r="I16" s="29">
        <v>5500</v>
      </c>
      <c r="J16" s="27">
        <v>12311</v>
      </c>
      <c r="K16" s="30">
        <v>6811</v>
      </c>
      <c r="L16" s="29">
        <v>1356.35</v>
      </c>
      <c r="M16" s="30">
        <v>423.51</v>
      </c>
      <c r="N16" s="30">
        <v>591.5</v>
      </c>
      <c r="O16" s="30">
        <v>399.84</v>
      </c>
      <c r="P16" s="30"/>
      <c r="Q16" s="30"/>
      <c r="R16" s="30">
        <v>1058.78</v>
      </c>
      <c r="S16" s="30"/>
      <c r="T16" s="30"/>
      <c r="U16" s="29">
        <v>2117.5500000000002</v>
      </c>
      <c r="V16" s="14">
        <f t="shared" si="0"/>
        <v>12311</v>
      </c>
      <c r="W16" s="14">
        <f t="shared" si="1"/>
        <v>399.84</v>
      </c>
      <c r="X16" s="16">
        <f t="shared" si="2"/>
        <v>29.068971216736323</v>
      </c>
    </row>
    <row r="17" spans="1:24">
      <c r="A17" s="10">
        <v>40803029</v>
      </c>
      <c r="B17" s="10">
        <v>408030291</v>
      </c>
      <c r="C17" s="10" t="s">
        <v>22</v>
      </c>
      <c r="D17" s="24">
        <v>2781.7</v>
      </c>
      <c r="E17" s="25">
        <v>26427.54</v>
      </c>
      <c r="F17" s="26"/>
      <c r="G17" s="34"/>
      <c r="H17" s="28"/>
      <c r="I17" s="29">
        <v>13800</v>
      </c>
      <c r="J17" s="27">
        <v>20652</v>
      </c>
      <c r="K17" s="30">
        <v>6852</v>
      </c>
      <c r="L17" s="29">
        <v>6684.57</v>
      </c>
      <c r="M17" s="30">
        <v>2781.7</v>
      </c>
      <c r="N17" s="30">
        <v>2781.7</v>
      </c>
      <c r="O17" s="30"/>
      <c r="P17" s="30"/>
      <c r="Q17" s="30"/>
      <c r="R17" s="30">
        <v>6954.25</v>
      </c>
      <c r="S17" s="30"/>
      <c r="T17" s="30"/>
      <c r="U17" s="29">
        <v>8345.1</v>
      </c>
      <c r="V17" s="14">
        <f t="shared" si="0"/>
        <v>26427.54</v>
      </c>
      <c r="W17" s="14">
        <f t="shared" si="1"/>
        <v>2781.7</v>
      </c>
      <c r="X17" s="16">
        <f t="shared" si="2"/>
        <v>9.500499694431463</v>
      </c>
    </row>
    <row r="18" spans="1:24">
      <c r="A18" s="10">
        <v>40803030</v>
      </c>
      <c r="B18" s="10">
        <v>408030305</v>
      </c>
      <c r="C18" s="10" t="s">
        <v>23</v>
      </c>
      <c r="D18" s="24">
        <v>2781.7</v>
      </c>
      <c r="E18" s="25">
        <v>26427.54</v>
      </c>
      <c r="F18" s="26"/>
      <c r="G18" s="34"/>
      <c r="H18" s="28"/>
      <c r="I18" s="29">
        <v>13800</v>
      </c>
      <c r="J18" s="27">
        <v>26380</v>
      </c>
      <c r="K18" s="30">
        <v>12580</v>
      </c>
      <c r="L18" s="29">
        <v>6132.24</v>
      </c>
      <c r="M18" s="30">
        <v>2781.7</v>
      </c>
      <c r="N18" s="30">
        <v>2781.7</v>
      </c>
      <c r="O18" s="30"/>
      <c r="P18" s="30"/>
      <c r="Q18" s="30"/>
      <c r="R18" s="30">
        <v>6954.25</v>
      </c>
      <c r="S18" s="30"/>
      <c r="T18" s="30"/>
      <c r="U18" s="29">
        <v>8345.1</v>
      </c>
      <c r="V18" s="14">
        <f t="shared" si="0"/>
        <v>26427.54</v>
      </c>
      <c r="W18" s="14">
        <f t="shared" si="1"/>
        <v>2781.7</v>
      </c>
      <c r="X18" s="16">
        <f t="shared" si="2"/>
        <v>9.500499694431463</v>
      </c>
    </row>
    <row r="19" spans="1:24">
      <c r="A19" s="10">
        <v>40803065</v>
      </c>
      <c r="B19" s="10">
        <v>408030658</v>
      </c>
      <c r="C19" s="10" t="s">
        <v>24</v>
      </c>
      <c r="D19" s="35">
        <v>4251.29</v>
      </c>
      <c r="E19" s="25">
        <v>66549.55</v>
      </c>
      <c r="F19" s="26"/>
      <c r="G19" s="34"/>
      <c r="H19" s="28"/>
      <c r="I19" s="29">
        <v>16000</v>
      </c>
      <c r="J19" s="27">
        <v>44024</v>
      </c>
      <c r="K19" s="30">
        <v>28024</v>
      </c>
      <c r="L19" s="29">
        <v>14445.8</v>
      </c>
      <c r="M19" s="30">
        <v>4251.29</v>
      </c>
      <c r="N19" s="30"/>
      <c r="O19" s="30"/>
      <c r="P19" s="30"/>
      <c r="Q19" s="30"/>
      <c r="R19" s="30">
        <v>10628.23</v>
      </c>
      <c r="S19" s="30"/>
      <c r="T19" s="30"/>
      <c r="U19" s="29">
        <v>12753.87</v>
      </c>
      <c r="V19" s="14">
        <f t="shared" si="0"/>
        <v>66549.55</v>
      </c>
      <c r="W19" s="14">
        <f t="shared" si="1"/>
        <v>4251.29</v>
      </c>
      <c r="X19" s="16">
        <f t="shared" si="2"/>
        <v>15.653966207903954</v>
      </c>
    </row>
    <row r="20" spans="1:24">
      <c r="A20" s="10">
        <v>40803076</v>
      </c>
      <c r="B20" s="10">
        <v>408030763</v>
      </c>
      <c r="C20" s="10" t="s">
        <v>25</v>
      </c>
      <c r="D20" s="24">
        <v>3781.53</v>
      </c>
      <c r="E20" s="25">
        <v>66549.55</v>
      </c>
      <c r="F20" s="26"/>
      <c r="G20" s="34"/>
      <c r="H20" s="28"/>
      <c r="I20" s="29">
        <v>16000</v>
      </c>
      <c r="J20" s="27">
        <v>44024</v>
      </c>
      <c r="K20" s="30">
        <v>28024</v>
      </c>
      <c r="L20" s="29">
        <v>13186.2</v>
      </c>
      <c r="M20" s="30">
        <v>3781.53</v>
      </c>
      <c r="N20" s="30"/>
      <c r="O20" s="30"/>
      <c r="P20" s="30"/>
      <c r="Q20" s="30"/>
      <c r="R20" s="30">
        <v>9453.83</v>
      </c>
      <c r="S20" s="30"/>
      <c r="T20" s="30"/>
      <c r="U20" s="29">
        <v>11344.59</v>
      </c>
      <c r="V20" s="14">
        <f t="shared" si="0"/>
        <v>66549.55</v>
      </c>
      <c r="W20" s="14">
        <f t="shared" si="1"/>
        <v>3781.53</v>
      </c>
      <c r="X20" s="16">
        <f t="shared" si="2"/>
        <v>17.598577824319786</v>
      </c>
    </row>
    <row r="21" spans="1:24">
      <c r="A21" s="10">
        <v>40803080</v>
      </c>
      <c r="B21" s="10">
        <v>408030801</v>
      </c>
      <c r="C21" s="10" t="s">
        <v>26</v>
      </c>
      <c r="D21" s="24">
        <v>3781.53</v>
      </c>
      <c r="E21" s="25">
        <v>66549.55</v>
      </c>
      <c r="F21" s="26"/>
      <c r="G21" s="34"/>
      <c r="H21" s="28"/>
      <c r="I21" s="29">
        <v>24000</v>
      </c>
      <c r="J21" s="27">
        <v>60616</v>
      </c>
      <c r="K21" s="30">
        <v>36616</v>
      </c>
      <c r="L21" s="29">
        <v>11348.92</v>
      </c>
      <c r="M21" s="30">
        <v>3781.53</v>
      </c>
      <c r="N21" s="30"/>
      <c r="O21" s="30"/>
      <c r="P21" s="30"/>
      <c r="Q21" s="30"/>
      <c r="R21" s="30">
        <v>9453.83</v>
      </c>
      <c r="S21" s="30"/>
      <c r="T21" s="30"/>
      <c r="U21" s="29">
        <v>11344.59</v>
      </c>
      <c r="V21" s="14">
        <f t="shared" si="0"/>
        <v>66549.55</v>
      </c>
      <c r="W21" s="14">
        <f t="shared" si="1"/>
        <v>3781.53</v>
      </c>
      <c r="X21" s="16">
        <f t="shared" si="2"/>
        <v>17.598577824319786</v>
      </c>
    </row>
    <row r="22" spans="1:24">
      <c r="A22" s="10">
        <v>40803081</v>
      </c>
      <c r="B22" s="10">
        <v>408030810</v>
      </c>
      <c r="C22" s="10" t="s">
        <v>27</v>
      </c>
      <c r="D22" s="24">
        <v>2404.14</v>
      </c>
      <c r="E22" s="25">
        <v>66549.55</v>
      </c>
      <c r="F22" s="26"/>
      <c r="G22" s="34"/>
      <c r="H22" s="28"/>
      <c r="I22" s="29">
        <v>16000</v>
      </c>
      <c r="J22" s="27">
        <v>46888</v>
      </c>
      <c r="K22" s="30">
        <v>30888</v>
      </c>
      <c r="L22" s="29">
        <v>10917.79</v>
      </c>
      <c r="M22" s="30">
        <v>3781.53</v>
      </c>
      <c r="N22" s="30"/>
      <c r="O22" s="30"/>
      <c r="P22" s="30"/>
      <c r="Q22" s="30"/>
      <c r="R22" s="30">
        <v>9453.83</v>
      </c>
      <c r="S22" s="30"/>
      <c r="T22" s="30"/>
      <c r="U22" s="29">
        <v>11344.59</v>
      </c>
      <c r="V22" s="14">
        <f t="shared" si="0"/>
        <v>66549.55</v>
      </c>
      <c r="W22" s="14">
        <f t="shared" si="1"/>
        <v>2404.14</v>
      </c>
      <c r="X22" s="16">
        <f t="shared" si="2"/>
        <v>27.681229046561352</v>
      </c>
    </row>
    <row r="23" spans="1:24">
      <c r="A23" s="10">
        <v>40804007</v>
      </c>
      <c r="B23" s="10">
        <v>408040076</v>
      </c>
      <c r="C23" s="10" t="s">
        <v>28</v>
      </c>
      <c r="D23" s="24">
        <v>2341.71</v>
      </c>
      <c r="E23" s="25">
        <v>14258.16</v>
      </c>
      <c r="F23" s="26"/>
      <c r="G23" s="34"/>
      <c r="H23" s="28"/>
      <c r="I23" s="29">
        <v>13800</v>
      </c>
      <c r="J23" s="27">
        <v>36680</v>
      </c>
      <c r="K23" s="30">
        <v>22880</v>
      </c>
      <c r="L23" s="29">
        <v>5681.39</v>
      </c>
      <c r="M23" s="30">
        <v>2404.14</v>
      </c>
      <c r="N23" s="30">
        <v>6578.95</v>
      </c>
      <c r="O23" s="30"/>
      <c r="P23" s="30"/>
      <c r="Q23" s="30"/>
      <c r="R23" s="30">
        <v>6010.35</v>
      </c>
      <c r="S23" s="30"/>
      <c r="T23" s="30"/>
      <c r="U23" s="29">
        <v>10011.950000000001</v>
      </c>
      <c r="V23" s="14">
        <f t="shared" si="0"/>
        <v>36680</v>
      </c>
      <c r="W23" s="14">
        <f t="shared" si="1"/>
        <v>2341.71</v>
      </c>
      <c r="X23" s="16">
        <f t="shared" si="2"/>
        <v>15.663767076196455</v>
      </c>
    </row>
    <row r="24" spans="1:24">
      <c r="A24" s="10">
        <v>40804009</v>
      </c>
      <c r="B24" s="10">
        <v>408040092</v>
      </c>
      <c r="C24" s="10" t="s">
        <v>29</v>
      </c>
      <c r="D24" s="24">
        <v>1739.48</v>
      </c>
      <c r="E24" s="25">
        <v>13232.45</v>
      </c>
      <c r="F24" s="26"/>
      <c r="G24" s="34"/>
      <c r="H24" s="28"/>
      <c r="I24" s="29">
        <v>9100</v>
      </c>
      <c r="J24" s="27">
        <v>16908</v>
      </c>
      <c r="K24" s="30">
        <v>7808</v>
      </c>
      <c r="L24" s="29">
        <v>4587.95</v>
      </c>
      <c r="M24" s="30">
        <v>1739.48</v>
      </c>
      <c r="N24" s="30"/>
      <c r="O24" s="30">
        <v>534</v>
      </c>
      <c r="P24" s="30"/>
      <c r="Q24" s="30"/>
      <c r="R24" s="30">
        <v>4348.7</v>
      </c>
      <c r="S24" s="30"/>
      <c r="T24" s="30"/>
      <c r="U24" s="29">
        <v>10815.88</v>
      </c>
      <c r="V24" s="14">
        <f t="shared" si="0"/>
        <v>16908</v>
      </c>
      <c r="W24" s="14">
        <f t="shared" si="1"/>
        <v>534</v>
      </c>
      <c r="X24" s="16">
        <f t="shared" si="2"/>
        <v>9.7201462506036282</v>
      </c>
    </row>
    <row r="25" spans="1:24">
      <c r="A25" s="10">
        <v>40805006</v>
      </c>
      <c r="B25" s="10">
        <v>408050063</v>
      </c>
      <c r="C25" s="10" t="s">
        <v>30</v>
      </c>
      <c r="D25" s="24">
        <v>1653.73</v>
      </c>
      <c r="E25" s="25">
        <v>10603.22</v>
      </c>
      <c r="F25" s="26"/>
      <c r="G25" s="34"/>
      <c r="H25" s="28"/>
      <c r="I25" s="29">
        <v>9100</v>
      </c>
      <c r="J25" s="27">
        <v>15749.17</v>
      </c>
      <c r="K25" s="30">
        <v>6649.17</v>
      </c>
      <c r="L25" s="29">
        <v>4368.57</v>
      </c>
      <c r="M25" s="30">
        <v>1653.73</v>
      </c>
      <c r="N25" s="30">
        <v>2750.57</v>
      </c>
      <c r="O25" s="30">
        <v>469.84</v>
      </c>
      <c r="P25" s="30"/>
      <c r="Q25" s="30"/>
      <c r="R25" s="30">
        <v>4134.33</v>
      </c>
      <c r="S25" s="30"/>
      <c r="T25" s="30"/>
      <c r="U25" s="29">
        <v>9483.86</v>
      </c>
      <c r="V25" s="14">
        <f t="shared" si="0"/>
        <v>15749.17</v>
      </c>
      <c r="W25" s="14">
        <f t="shared" si="1"/>
        <v>469.84</v>
      </c>
      <c r="X25" s="16">
        <f t="shared" si="2"/>
        <v>9.523422807834411</v>
      </c>
    </row>
    <row r="26" spans="1:24">
      <c r="A26" s="10">
        <v>40805016</v>
      </c>
      <c r="B26" s="10">
        <v>408050160</v>
      </c>
      <c r="C26" s="10" t="s">
        <v>31</v>
      </c>
      <c r="D26" s="24">
        <v>2294.3200000000002</v>
      </c>
      <c r="E26" s="25">
        <v>6420.13</v>
      </c>
      <c r="F26" s="26"/>
      <c r="G26" s="34"/>
      <c r="H26" s="28"/>
      <c r="I26" s="29">
        <v>4400</v>
      </c>
      <c r="J26" s="27">
        <v>9530</v>
      </c>
      <c r="K26" s="30">
        <v>5130</v>
      </c>
      <c r="L26" s="29">
        <v>5321.9</v>
      </c>
      <c r="M26" s="30">
        <v>2294.3200000000002</v>
      </c>
      <c r="N26" s="30">
        <v>3204.36</v>
      </c>
      <c r="O26" s="30">
        <v>664.06</v>
      </c>
      <c r="P26" s="30"/>
      <c r="Q26" s="30"/>
      <c r="R26" s="30">
        <v>5735.8</v>
      </c>
      <c r="S26" s="30"/>
      <c r="T26" s="30"/>
      <c r="U26" s="29">
        <v>6882.96</v>
      </c>
      <c r="V26" s="14">
        <f t="shared" si="0"/>
        <v>9530</v>
      </c>
      <c r="W26" s="14">
        <f t="shared" si="1"/>
        <v>664.06</v>
      </c>
      <c r="X26" s="16">
        <f t="shared" si="2"/>
        <v>4.1537361832699879</v>
      </c>
    </row>
    <row r="27" spans="1:24">
      <c r="A27" s="10">
        <v>40805089</v>
      </c>
      <c r="B27" s="10">
        <v>408050896</v>
      </c>
      <c r="C27" s="10" t="s">
        <v>32</v>
      </c>
      <c r="D27" s="24">
        <v>475.8</v>
      </c>
      <c r="E27" s="25">
        <v>6160.48</v>
      </c>
      <c r="F27" s="26"/>
      <c r="G27" s="34"/>
      <c r="H27" s="28"/>
      <c r="I27" s="29">
        <v>2200</v>
      </c>
      <c r="J27" s="27">
        <v>3050</v>
      </c>
      <c r="K27" s="30">
        <v>850</v>
      </c>
      <c r="L27" s="29">
        <v>1558.73</v>
      </c>
      <c r="M27" s="30">
        <v>475.8</v>
      </c>
      <c r="N27" s="30">
        <v>664.52</v>
      </c>
      <c r="O27" s="30">
        <v>238.46</v>
      </c>
      <c r="P27" s="30"/>
      <c r="Q27" s="30">
        <v>664.52</v>
      </c>
      <c r="R27" s="30">
        <v>1189.5</v>
      </c>
      <c r="S27" s="30"/>
      <c r="T27" s="30"/>
      <c r="U27" s="29">
        <v>2379</v>
      </c>
      <c r="V27" s="14">
        <f t="shared" si="0"/>
        <v>6160.48</v>
      </c>
      <c r="W27" s="14">
        <f t="shared" si="1"/>
        <v>238.46</v>
      </c>
      <c r="X27" s="16">
        <f t="shared" si="2"/>
        <v>12.947625052543085</v>
      </c>
    </row>
    <row r="28" spans="1:24">
      <c r="A28" s="10">
        <v>40806031</v>
      </c>
      <c r="B28" s="10">
        <v>408060310</v>
      </c>
      <c r="C28" s="10" t="s">
        <v>33</v>
      </c>
      <c r="D28" s="24">
        <v>368.03</v>
      </c>
      <c r="E28" s="25">
        <v>5036</v>
      </c>
      <c r="F28" s="26"/>
      <c r="G28" s="34"/>
      <c r="H28" s="28"/>
      <c r="I28" s="29">
        <v>3300</v>
      </c>
      <c r="J28" s="27">
        <v>3300</v>
      </c>
      <c r="K28" s="30"/>
      <c r="L28" s="29">
        <v>746.77</v>
      </c>
      <c r="M28" s="30">
        <v>368.03</v>
      </c>
      <c r="N28" s="30">
        <v>759.55</v>
      </c>
      <c r="O28" s="30">
        <v>353.7</v>
      </c>
      <c r="P28" s="30"/>
      <c r="Q28" s="30">
        <v>920.08</v>
      </c>
      <c r="R28" s="30">
        <v>920.08</v>
      </c>
      <c r="S28" s="30"/>
      <c r="T28" s="30"/>
      <c r="U28" s="29">
        <v>1472.12</v>
      </c>
      <c r="V28" s="14">
        <f t="shared" si="0"/>
        <v>5036</v>
      </c>
      <c r="W28" s="14">
        <f>MIN(D28:U28)</f>
        <v>353.7</v>
      </c>
      <c r="X28" s="16">
        <f t="shared" si="2"/>
        <v>13.683667092356602</v>
      </c>
    </row>
    <row r="29" spans="1:24">
      <c r="A29" s="10">
        <v>40806035</v>
      </c>
      <c r="B29" s="10">
        <v>408060352</v>
      </c>
      <c r="C29" s="10" t="s">
        <v>34</v>
      </c>
      <c r="D29" s="24">
        <v>151.66</v>
      </c>
      <c r="E29" s="25">
        <v>4481.38</v>
      </c>
      <c r="F29" s="26"/>
      <c r="G29" s="34"/>
      <c r="H29" s="28"/>
      <c r="I29" s="29">
        <v>2200</v>
      </c>
      <c r="J29" s="27">
        <v>2200</v>
      </c>
      <c r="K29" s="30"/>
      <c r="L29" s="29">
        <v>356.08</v>
      </c>
      <c r="M29" s="30">
        <v>28.42</v>
      </c>
      <c r="N29" s="30">
        <v>303.32</v>
      </c>
      <c r="O29" s="30">
        <v>100.73</v>
      </c>
      <c r="P29" s="30">
        <v>180</v>
      </c>
      <c r="Q29" s="30">
        <v>42.63</v>
      </c>
      <c r="R29" s="30">
        <v>450.2</v>
      </c>
      <c r="S29" s="30"/>
      <c r="T29" s="30"/>
      <c r="U29" s="29">
        <v>1061.6199999999999</v>
      </c>
      <c r="V29" s="14">
        <f t="shared" si="0"/>
        <v>4481.38</v>
      </c>
      <c r="W29" s="14">
        <f t="shared" si="1"/>
        <v>28.42</v>
      </c>
      <c r="X29" s="16">
        <f t="shared" si="2"/>
        <v>29.548859290518266</v>
      </c>
    </row>
    <row r="30" spans="1:24">
      <c r="A30" s="10">
        <v>40806037</v>
      </c>
      <c r="B30" s="10">
        <v>408060379</v>
      </c>
      <c r="C30" s="10" t="s">
        <v>35</v>
      </c>
      <c r="D30" s="24">
        <v>225.16</v>
      </c>
      <c r="E30" s="25">
        <v>4481.38</v>
      </c>
      <c r="F30" s="26"/>
      <c r="G30" s="34"/>
      <c r="H30" s="28"/>
      <c r="I30" s="29">
        <v>2200</v>
      </c>
      <c r="J30" s="27">
        <v>2200</v>
      </c>
      <c r="K30" s="30"/>
      <c r="L30" s="29">
        <v>555.22</v>
      </c>
      <c r="M30" s="30">
        <v>225.16</v>
      </c>
      <c r="N30" s="30">
        <v>450.32</v>
      </c>
      <c r="O30" s="30">
        <v>110.81</v>
      </c>
      <c r="P30" s="30"/>
      <c r="Q30" s="30">
        <v>562.9</v>
      </c>
      <c r="R30" s="30">
        <v>562.9</v>
      </c>
      <c r="S30" s="30"/>
      <c r="T30" s="30"/>
      <c r="U30" s="29">
        <v>1576.12</v>
      </c>
      <c r="V30" s="14">
        <f t="shared" si="0"/>
        <v>4481.38</v>
      </c>
      <c r="W30" s="14">
        <f t="shared" si="1"/>
        <v>110.81</v>
      </c>
      <c r="X30" s="16">
        <f t="shared" si="2"/>
        <v>19.903091135192753</v>
      </c>
    </row>
    <row r="31" spans="1:24">
      <c r="A31" s="10">
        <v>40903002</v>
      </c>
      <c r="B31" s="10">
        <v>409030023</v>
      </c>
      <c r="C31" s="10" t="s">
        <v>36</v>
      </c>
      <c r="D31" s="24">
        <v>1001.71</v>
      </c>
      <c r="E31" s="25">
        <v>7221</v>
      </c>
      <c r="F31" s="26"/>
      <c r="G31" s="34"/>
      <c r="H31" s="28"/>
      <c r="I31" s="28"/>
      <c r="J31" s="26"/>
      <c r="K31" s="28"/>
      <c r="L31" s="29">
        <v>2040.6</v>
      </c>
      <c r="M31" s="30">
        <v>1001.71</v>
      </c>
      <c r="N31" s="30">
        <v>3200</v>
      </c>
      <c r="O31" s="30">
        <v>852.94</v>
      </c>
      <c r="P31" s="30"/>
      <c r="Q31" s="30"/>
      <c r="R31" s="30">
        <v>2504.2800000000002</v>
      </c>
      <c r="S31" s="30">
        <v>1843.76</v>
      </c>
      <c r="T31" s="30"/>
      <c r="U31" s="29">
        <v>4006.84</v>
      </c>
      <c r="V31" s="14">
        <f t="shared" si="0"/>
        <v>7221</v>
      </c>
      <c r="W31" s="14">
        <f t="shared" si="1"/>
        <v>852.94</v>
      </c>
      <c r="X31" s="16">
        <f t="shared" si="2"/>
        <v>7.2086731688812131</v>
      </c>
    </row>
    <row r="32" spans="1:24">
      <c r="A32" s="10">
        <v>40903004</v>
      </c>
      <c r="B32" s="10">
        <v>409030040</v>
      </c>
      <c r="C32" s="10" t="s">
        <v>37</v>
      </c>
      <c r="D32" s="24">
        <v>851.58</v>
      </c>
      <c r="E32" s="25">
        <v>6043</v>
      </c>
      <c r="F32" s="26"/>
      <c r="G32" s="34"/>
      <c r="H32" s="28"/>
      <c r="I32" s="28"/>
      <c r="J32" s="26"/>
      <c r="K32" s="28"/>
      <c r="L32" s="29">
        <v>1988.32</v>
      </c>
      <c r="M32" s="30">
        <v>851.58</v>
      </c>
      <c r="N32" s="30">
        <v>3200</v>
      </c>
      <c r="O32" s="30">
        <v>900</v>
      </c>
      <c r="P32" s="30"/>
      <c r="Q32" s="30">
        <v>2128.9499999999998</v>
      </c>
      <c r="R32" s="30">
        <v>2128.9499999999998</v>
      </c>
      <c r="S32" s="30">
        <v>2015.21</v>
      </c>
      <c r="T32" s="30"/>
      <c r="U32" s="29">
        <v>7406.32</v>
      </c>
      <c r="V32" s="14">
        <f t="shared" si="0"/>
        <v>7406.32</v>
      </c>
      <c r="W32" s="14">
        <f t="shared" si="1"/>
        <v>851.58</v>
      </c>
      <c r="X32" s="16">
        <f t="shared" si="2"/>
        <v>8.6971511778106567</v>
      </c>
    </row>
    <row r="33" spans="1:24">
      <c r="A33" s="10">
        <v>40906003</v>
      </c>
      <c r="B33" s="10">
        <v>409060038</v>
      </c>
      <c r="C33" s="10" t="s">
        <v>38</v>
      </c>
      <c r="D33" s="24">
        <v>443.66</v>
      </c>
      <c r="E33" s="25">
        <v>2705</v>
      </c>
      <c r="F33" s="26"/>
      <c r="G33" s="34"/>
      <c r="H33" s="28"/>
      <c r="I33" s="28"/>
      <c r="J33" s="26"/>
      <c r="K33" s="28"/>
      <c r="L33" s="29">
        <v>1014.95</v>
      </c>
      <c r="M33" s="30">
        <v>443.66</v>
      </c>
      <c r="N33" s="30">
        <v>1109.1500000000001</v>
      </c>
      <c r="O33" s="30">
        <v>249.23</v>
      </c>
      <c r="P33" s="30"/>
      <c r="Q33" s="30">
        <v>887.32</v>
      </c>
      <c r="R33" s="30">
        <v>1109.1500000000001</v>
      </c>
      <c r="S33" s="30"/>
      <c r="T33" s="30"/>
      <c r="U33" s="29">
        <v>1330.98</v>
      </c>
      <c r="V33" s="14">
        <f t="shared" si="0"/>
        <v>2705</v>
      </c>
      <c r="W33" s="14">
        <f t="shared" si="1"/>
        <v>249.23</v>
      </c>
      <c r="X33" s="16">
        <f t="shared" si="2"/>
        <v>6.0970112248117925</v>
      </c>
    </row>
    <row r="34" spans="1:24">
      <c r="A34" s="10">
        <v>40906010</v>
      </c>
      <c r="B34" s="10">
        <v>409060100</v>
      </c>
      <c r="C34" s="10" t="s">
        <v>39</v>
      </c>
      <c r="D34" s="24">
        <v>658.83</v>
      </c>
      <c r="E34" s="25">
        <v>3976.14</v>
      </c>
      <c r="F34" s="26"/>
      <c r="G34" s="34"/>
      <c r="H34" s="28"/>
      <c r="I34" s="28"/>
      <c r="J34" s="26"/>
      <c r="K34" s="28"/>
      <c r="L34" s="29">
        <v>1283.19</v>
      </c>
      <c r="M34" s="30">
        <v>658.83</v>
      </c>
      <c r="N34" s="30">
        <v>1013.67</v>
      </c>
      <c r="O34" s="30">
        <v>550.23</v>
      </c>
      <c r="P34" s="30"/>
      <c r="Q34" s="30"/>
      <c r="R34" s="30">
        <v>1647.08</v>
      </c>
      <c r="S34" s="30">
        <v>1577.5</v>
      </c>
      <c r="T34" s="30">
        <v>2950</v>
      </c>
      <c r="U34" s="29">
        <v>1976.49</v>
      </c>
      <c r="V34" s="14">
        <f t="shared" si="0"/>
        <v>3976.14</v>
      </c>
      <c r="W34" s="14">
        <f t="shared" si="1"/>
        <v>550.23</v>
      </c>
      <c r="X34" s="16">
        <f t="shared" si="2"/>
        <v>6.0351532261736711</v>
      </c>
    </row>
    <row r="35" spans="1:24">
      <c r="A35" s="10">
        <v>40906011</v>
      </c>
      <c r="B35" s="10">
        <v>409060119</v>
      </c>
      <c r="C35" s="10" t="s">
        <v>40</v>
      </c>
      <c r="D35" s="24">
        <v>1103.6400000000001</v>
      </c>
      <c r="E35" s="25">
        <v>10234</v>
      </c>
      <c r="F35" s="26"/>
      <c r="G35" s="34"/>
      <c r="H35" s="28"/>
      <c r="I35" s="28"/>
      <c r="J35" s="26"/>
      <c r="K35" s="28"/>
      <c r="L35" s="29">
        <v>2368.9899999999998</v>
      </c>
      <c r="M35" s="30">
        <v>1103.6400000000001</v>
      </c>
      <c r="N35" s="30">
        <v>1670.22</v>
      </c>
      <c r="O35" s="30">
        <v>776.4</v>
      </c>
      <c r="P35" s="30"/>
      <c r="Q35" s="30"/>
      <c r="R35" s="30">
        <v>2759.1</v>
      </c>
      <c r="S35" s="30"/>
      <c r="T35" s="30"/>
      <c r="U35" s="29">
        <v>3310.92</v>
      </c>
      <c r="V35" s="14">
        <f t="shared" si="0"/>
        <v>10234</v>
      </c>
      <c r="W35" s="14">
        <f t="shared" si="1"/>
        <v>776.4</v>
      </c>
      <c r="X35" s="16">
        <f t="shared" si="2"/>
        <v>9.2729513247073321</v>
      </c>
    </row>
    <row r="36" spans="1:24">
      <c r="A36" s="10">
        <v>40906013</v>
      </c>
      <c r="B36" s="10">
        <v>409060135</v>
      </c>
      <c r="C36" s="10" t="s">
        <v>41</v>
      </c>
      <c r="D36" s="24">
        <v>907.93</v>
      </c>
      <c r="E36" s="25">
        <v>3976.14</v>
      </c>
      <c r="F36" s="26"/>
      <c r="G36" s="34"/>
      <c r="H36" s="28"/>
      <c r="I36" s="28"/>
      <c r="J36" s="26"/>
      <c r="K36" s="28"/>
      <c r="L36" s="29">
        <v>1889.96</v>
      </c>
      <c r="M36" s="30">
        <v>907.93</v>
      </c>
      <c r="N36" s="30">
        <v>1400.55</v>
      </c>
      <c r="O36" s="30">
        <v>665.13</v>
      </c>
      <c r="P36" s="30"/>
      <c r="Q36" s="30">
        <v>1134.9100000000001</v>
      </c>
      <c r="R36" s="30">
        <v>2269.83</v>
      </c>
      <c r="S36" s="30">
        <v>1780.98</v>
      </c>
      <c r="T36" s="30">
        <v>2370</v>
      </c>
      <c r="U36" s="29">
        <v>2723.79</v>
      </c>
      <c r="V36" s="14">
        <f t="shared" si="0"/>
        <v>3976.14</v>
      </c>
      <c r="W36" s="14">
        <f t="shared" si="1"/>
        <v>665.13</v>
      </c>
      <c r="X36" s="16">
        <f t="shared" si="2"/>
        <v>4.3793464253852168</v>
      </c>
    </row>
    <row r="37" spans="1:24">
      <c r="A37" s="10">
        <v>40906017</v>
      </c>
      <c r="B37" s="10">
        <v>409060178</v>
      </c>
      <c r="C37" s="10" t="s">
        <v>42</v>
      </c>
      <c r="D37" s="24">
        <v>173.33</v>
      </c>
      <c r="E37" s="25">
        <v>4215</v>
      </c>
      <c r="F37" s="26"/>
      <c r="G37" s="34"/>
      <c r="H37" s="28"/>
      <c r="I37" s="28"/>
      <c r="J37" s="26"/>
      <c r="K37" s="28"/>
      <c r="L37" s="29">
        <v>459.16</v>
      </c>
      <c r="M37" s="30">
        <v>74.75</v>
      </c>
      <c r="N37" s="30"/>
      <c r="O37" s="30">
        <v>157.04</v>
      </c>
      <c r="P37" s="30">
        <v>74.75</v>
      </c>
      <c r="Q37" s="30"/>
      <c r="R37" s="30">
        <v>620.20000000000005</v>
      </c>
      <c r="S37" s="30"/>
      <c r="T37" s="30"/>
      <c r="U37" s="29">
        <v>1039.98</v>
      </c>
      <c r="V37" s="14">
        <f t="shared" si="0"/>
        <v>4215</v>
      </c>
      <c r="W37" s="14">
        <f t="shared" si="1"/>
        <v>74.75</v>
      </c>
      <c r="X37" s="16">
        <f t="shared" si="2"/>
        <v>24.317775341833496</v>
      </c>
    </row>
    <row r="38" spans="1:24">
      <c r="A38" s="10">
        <v>40906021</v>
      </c>
      <c r="B38" s="10">
        <v>409060216</v>
      </c>
      <c r="C38" s="10" t="s">
        <v>43</v>
      </c>
      <c r="D38" s="24">
        <v>509.86</v>
      </c>
      <c r="E38" s="25">
        <v>8395</v>
      </c>
      <c r="F38" s="26"/>
      <c r="G38" s="34"/>
      <c r="H38" s="28"/>
      <c r="I38" s="28"/>
      <c r="J38" s="26"/>
      <c r="K38" s="28"/>
      <c r="L38" s="29">
        <v>1008.53</v>
      </c>
      <c r="M38" s="30">
        <v>509.86</v>
      </c>
      <c r="N38" s="30">
        <v>1274.6500000000001</v>
      </c>
      <c r="O38" s="30">
        <v>455.58</v>
      </c>
      <c r="P38" s="30"/>
      <c r="Q38" s="30">
        <v>1274.6500000000001</v>
      </c>
      <c r="R38" s="30">
        <v>1274.6500000000001</v>
      </c>
      <c r="S38" s="30">
        <v>1312</v>
      </c>
      <c r="T38" s="30"/>
      <c r="U38" s="29">
        <v>1529.58</v>
      </c>
      <c r="V38" s="14">
        <f t="shared" si="0"/>
        <v>8395</v>
      </c>
      <c r="W38" s="14">
        <f t="shared" si="1"/>
        <v>455.58</v>
      </c>
      <c r="X38" s="16">
        <f t="shared" si="2"/>
        <v>16.465304201153256</v>
      </c>
    </row>
    <row r="39" spans="1:24">
      <c r="A39" s="10">
        <v>41001007</v>
      </c>
      <c r="B39" s="10">
        <v>410010073</v>
      </c>
      <c r="C39" s="10" t="s">
        <v>44</v>
      </c>
      <c r="D39" s="24">
        <v>514.16999999999996</v>
      </c>
      <c r="E39" s="25">
        <v>6500.25</v>
      </c>
      <c r="F39" s="26"/>
      <c r="G39" s="34"/>
      <c r="H39" s="28"/>
      <c r="I39" s="28"/>
      <c r="J39" s="26"/>
      <c r="K39" s="28"/>
      <c r="L39" s="29">
        <v>1512.8</v>
      </c>
      <c r="M39" s="30">
        <v>514.16999999999996</v>
      </c>
      <c r="N39" s="30"/>
      <c r="O39" s="30">
        <v>367.42</v>
      </c>
      <c r="P39" s="30"/>
      <c r="Q39" s="30">
        <v>1028.3399999999999</v>
      </c>
      <c r="R39" s="30"/>
      <c r="S39" s="30"/>
      <c r="T39" s="30"/>
      <c r="U39" s="29">
        <v>2570.85</v>
      </c>
      <c r="V39" s="14">
        <f t="shared" si="0"/>
        <v>6500.25</v>
      </c>
      <c r="W39" s="14">
        <f t="shared" si="1"/>
        <v>367.42</v>
      </c>
      <c r="X39" s="16">
        <f t="shared" si="2"/>
        <v>12.642219499387362</v>
      </c>
    </row>
    <row r="40" spans="1:24">
      <c r="A40" s="10">
        <v>41001009</v>
      </c>
      <c r="B40" s="10">
        <v>410010090</v>
      </c>
      <c r="C40" s="10" t="s">
        <v>45</v>
      </c>
      <c r="D40" s="24">
        <v>315.92</v>
      </c>
      <c r="E40" s="25">
        <v>9173.61</v>
      </c>
      <c r="F40" s="26"/>
      <c r="G40" s="34"/>
      <c r="H40" s="28"/>
      <c r="I40" s="28"/>
      <c r="J40" s="26"/>
      <c r="K40" s="28"/>
      <c r="L40" s="29">
        <v>882.92</v>
      </c>
      <c r="M40" s="30">
        <v>315.92</v>
      </c>
      <c r="N40" s="30"/>
      <c r="O40" s="30"/>
      <c r="P40" s="30"/>
      <c r="Q40" s="30"/>
      <c r="R40" s="30"/>
      <c r="S40" s="30"/>
      <c r="T40" s="30"/>
      <c r="U40" s="29">
        <v>1263.68</v>
      </c>
      <c r="V40" s="14">
        <f t="shared" si="0"/>
        <v>9173.61</v>
      </c>
      <c r="W40" s="14">
        <f t="shared" si="1"/>
        <v>315.92</v>
      </c>
      <c r="X40" s="16">
        <f t="shared" si="2"/>
        <v>29.037762724740443</v>
      </c>
    </row>
    <row r="41" spans="1:24">
      <c r="A41" s="10">
        <v>41601012</v>
      </c>
      <c r="B41" s="10">
        <v>416010121</v>
      </c>
      <c r="C41" s="10" t="s">
        <v>46</v>
      </c>
      <c r="D41" s="24">
        <v>3983.29</v>
      </c>
      <c r="E41" s="25">
        <v>7221</v>
      </c>
      <c r="F41" s="26"/>
      <c r="G41" s="34"/>
      <c r="H41" s="28"/>
      <c r="I41" s="28"/>
      <c r="J41" s="26"/>
      <c r="K41" s="28"/>
      <c r="L41" s="29">
        <v>9011.35</v>
      </c>
      <c r="M41" s="30">
        <v>3983.29</v>
      </c>
      <c r="N41" s="30"/>
      <c r="O41" s="30"/>
      <c r="P41" s="30"/>
      <c r="Q41" s="30"/>
      <c r="R41" s="30"/>
      <c r="S41" s="30"/>
      <c r="T41" s="30"/>
      <c r="U41" s="28"/>
      <c r="V41" s="14">
        <f t="shared" si="0"/>
        <v>9011.35</v>
      </c>
      <c r="W41" s="14">
        <f t="shared" si="1"/>
        <v>3983.29</v>
      </c>
      <c r="X41" s="16">
        <f t="shared" si="2"/>
        <v>2.2622882089930685</v>
      </c>
    </row>
    <row r="42" spans="1:24">
      <c r="A42" s="10">
        <v>41603027</v>
      </c>
      <c r="B42" s="10">
        <v>416030270</v>
      </c>
      <c r="C42" s="10" t="s">
        <v>47</v>
      </c>
      <c r="D42" s="24">
        <v>2836.3</v>
      </c>
      <c r="E42" s="25">
        <v>8484.6299999999992</v>
      </c>
      <c r="F42" s="26"/>
      <c r="G42" s="34"/>
      <c r="H42" s="28"/>
      <c r="I42" s="28"/>
      <c r="J42" s="26"/>
      <c r="K42" s="28"/>
      <c r="L42" s="29">
        <v>6364.08</v>
      </c>
      <c r="M42" s="30">
        <v>2836.3</v>
      </c>
      <c r="N42" s="30"/>
      <c r="O42" s="30"/>
      <c r="P42" s="30"/>
      <c r="Q42" s="30"/>
      <c r="R42" s="30"/>
      <c r="S42" s="30"/>
      <c r="T42" s="30"/>
      <c r="U42" s="28"/>
      <c r="V42" s="14">
        <f t="shared" si="0"/>
        <v>8484.6299999999992</v>
      </c>
      <c r="W42" s="14">
        <f t="shared" si="1"/>
        <v>2836.3</v>
      </c>
      <c r="X42" s="16">
        <f t="shared" si="2"/>
        <v>2.9914430772485274</v>
      </c>
    </row>
    <row r="43" spans="1:24">
      <c r="A43" s="10">
        <v>41606005</v>
      </c>
      <c r="B43" s="10">
        <v>416060056</v>
      </c>
      <c r="C43" s="10" t="s">
        <v>48</v>
      </c>
      <c r="D43" s="24">
        <v>5265.02</v>
      </c>
      <c r="E43" s="25">
        <v>7812</v>
      </c>
      <c r="F43" s="26"/>
      <c r="G43" s="34"/>
      <c r="H43" s="28"/>
      <c r="I43" s="28"/>
      <c r="J43" s="26"/>
      <c r="K43" s="28"/>
      <c r="L43" s="29">
        <v>9074.07</v>
      </c>
      <c r="M43" s="30">
        <v>5265.02</v>
      </c>
      <c r="N43" s="30"/>
      <c r="O43" s="30"/>
      <c r="P43" s="30"/>
      <c r="Q43" s="30"/>
      <c r="R43" s="30"/>
      <c r="S43" s="30"/>
      <c r="T43" s="30"/>
      <c r="U43" s="28"/>
      <c r="V43" s="14">
        <f t="shared" si="0"/>
        <v>9074.07</v>
      </c>
      <c r="W43" s="14">
        <f t="shared" si="1"/>
        <v>5265.02</v>
      </c>
      <c r="X43" s="16">
        <f t="shared" si="2"/>
        <v>1.7234635386000432</v>
      </c>
    </row>
    <row r="44" spans="1:24">
      <c r="A44" s="10">
        <v>41606006</v>
      </c>
      <c r="B44" s="10">
        <v>416060064</v>
      </c>
      <c r="C44" s="10" t="s">
        <v>49</v>
      </c>
      <c r="D44" s="24">
        <v>5403.43</v>
      </c>
      <c r="E44" s="25">
        <v>7812</v>
      </c>
      <c r="F44" s="26"/>
      <c r="G44" s="34"/>
      <c r="H44" s="28"/>
      <c r="I44" s="28"/>
      <c r="J44" s="26"/>
      <c r="K44" s="28"/>
      <c r="L44" s="29">
        <v>10513.97</v>
      </c>
      <c r="M44" s="30">
        <v>5403.43</v>
      </c>
      <c r="N44" s="30"/>
      <c r="O44" s="30"/>
      <c r="P44" s="30"/>
      <c r="Q44" s="30"/>
      <c r="R44" s="30"/>
      <c r="S44" s="30"/>
      <c r="T44" s="30"/>
      <c r="U44" s="28"/>
      <c r="V44" s="14">
        <f t="shared" si="0"/>
        <v>10513.97</v>
      </c>
      <c r="W44" s="14">
        <f t="shared" si="1"/>
        <v>5403.43</v>
      </c>
      <c r="X44" s="16">
        <f t="shared" si="2"/>
        <v>1.945795540980451</v>
      </c>
    </row>
    <row r="45" spans="1:24">
      <c r="A45" s="10">
        <v>41606011</v>
      </c>
      <c r="B45" s="10">
        <v>416060110</v>
      </c>
      <c r="C45" s="10" t="s">
        <v>50</v>
      </c>
      <c r="D45" s="24">
        <v>2279.2399999999998</v>
      </c>
      <c r="E45" s="25">
        <v>3870</v>
      </c>
      <c r="F45" s="26"/>
      <c r="G45" s="34"/>
      <c r="H45" s="28"/>
      <c r="I45" s="28"/>
      <c r="J45" s="26"/>
      <c r="K45" s="28"/>
      <c r="L45" s="29">
        <v>4987.8900000000003</v>
      </c>
      <c r="M45" s="30">
        <v>2279.2399999999998</v>
      </c>
      <c r="N45" s="30"/>
      <c r="O45" s="30"/>
      <c r="P45" s="30"/>
      <c r="Q45" s="30"/>
      <c r="R45" s="30"/>
      <c r="S45" s="30"/>
      <c r="T45" s="30"/>
      <c r="U45" s="28"/>
      <c r="V45" s="14">
        <f t="shared" si="0"/>
        <v>4987.8900000000003</v>
      </c>
      <c r="W45" s="14">
        <f t="shared" si="1"/>
        <v>2279.2399999999998</v>
      </c>
      <c r="X45" s="16">
        <f t="shared" si="2"/>
        <v>2.1884005194714029</v>
      </c>
    </row>
    <row r="46" spans="1:24">
      <c r="A46" s="10">
        <v>41608003</v>
      </c>
      <c r="B46" s="10">
        <v>416080030</v>
      </c>
      <c r="C46" s="10" t="s">
        <v>51</v>
      </c>
      <c r="D46" s="24">
        <v>396.18</v>
      </c>
      <c r="E46" s="25">
        <v>2774.35</v>
      </c>
      <c r="F46" s="26"/>
      <c r="G46" s="34"/>
      <c r="H46" s="28"/>
      <c r="I46" s="28"/>
      <c r="J46" s="26"/>
      <c r="K46" s="28"/>
      <c r="L46" s="29">
        <v>933.17</v>
      </c>
      <c r="M46" s="30">
        <v>396.18</v>
      </c>
      <c r="N46" s="30"/>
      <c r="O46" s="30"/>
      <c r="P46" s="30"/>
      <c r="Q46" s="30"/>
      <c r="R46" s="30"/>
      <c r="S46" s="30"/>
      <c r="T46" s="30"/>
      <c r="U46" s="28"/>
      <c r="V46" s="14">
        <f t="shared" si="0"/>
        <v>2774.35</v>
      </c>
      <c r="W46" s="14">
        <f t="shared" si="1"/>
        <v>396.18</v>
      </c>
      <c r="X46" s="16">
        <f t="shared" si="2"/>
        <v>7.0027512746731277</v>
      </c>
    </row>
    <row r="47" spans="1:24">
      <c r="A47" s="10">
        <v>41608008</v>
      </c>
      <c r="B47" s="10">
        <v>416080081</v>
      </c>
      <c r="C47" s="10" t="s">
        <v>52</v>
      </c>
      <c r="D47" s="24">
        <v>3359.04</v>
      </c>
      <c r="E47" s="25">
        <v>6850.35</v>
      </c>
      <c r="F47" s="26"/>
      <c r="G47" s="34"/>
      <c r="H47" s="28"/>
      <c r="I47" s="28"/>
      <c r="J47" s="26"/>
      <c r="K47" s="28"/>
      <c r="L47" s="29">
        <v>7418.04</v>
      </c>
      <c r="M47" s="30">
        <v>3359.04</v>
      </c>
      <c r="N47" s="30"/>
      <c r="O47" s="30"/>
      <c r="P47" s="30"/>
      <c r="Q47" s="30"/>
      <c r="R47" s="30"/>
      <c r="S47" s="30"/>
      <c r="T47" s="30"/>
      <c r="U47" s="28"/>
      <c r="V47" s="14">
        <f t="shared" si="0"/>
        <v>7418.04</v>
      </c>
      <c r="W47" s="14">
        <f t="shared" si="1"/>
        <v>3359.04</v>
      </c>
      <c r="X47" s="16">
        <f t="shared" si="2"/>
        <v>2.2083809659902829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2" sqref="F2"/>
    </sheetView>
  </sheetViews>
  <sheetFormatPr defaultRowHeight="15"/>
  <cols>
    <col min="1" max="1" width="15.28515625" bestFit="1" customWidth="1"/>
    <col min="2" max="2" width="10.28515625" bestFit="1" customWidth="1"/>
    <col min="3" max="3" width="95.140625" bestFit="1" customWidth="1"/>
    <col min="4" max="4" width="28.42578125" customWidth="1"/>
    <col min="5" max="5" width="21.140625" bestFit="1" customWidth="1"/>
    <col min="6" max="6" width="20.7109375" bestFit="1" customWidth="1"/>
    <col min="7" max="7" width="26.5703125" bestFit="1" customWidth="1"/>
  </cols>
  <sheetData>
    <row r="1" spans="1:7" ht="30">
      <c r="A1" s="5" t="s">
        <v>56</v>
      </c>
      <c r="B1" s="5" t="s">
        <v>0</v>
      </c>
      <c r="C1" s="6" t="s">
        <v>1</v>
      </c>
      <c r="D1" s="7" t="s">
        <v>57</v>
      </c>
      <c r="E1" s="7" t="s">
        <v>93</v>
      </c>
      <c r="F1" s="7" t="s">
        <v>94</v>
      </c>
      <c r="G1" s="7" t="s">
        <v>95</v>
      </c>
    </row>
    <row r="2" spans="1:7">
      <c r="A2" s="10">
        <v>40102005</v>
      </c>
      <c r="B2" s="10">
        <v>401020053</v>
      </c>
      <c r="C2" s="10" t="s">
        <v>3</v>
      </c>
      <c r="D2" s="17">
        <v>356.81</v>
      </c>
      <c r="E2" s="18">
        <v>3546</v>
      </c>
      <c r="F2" s="18">
        <v>11.75</v>
      </c>
      <c r="G2" s="21">
        <v>9.9380622740393996</v>
      </c>
    </row>
    <row r="3" spans="1:7">
      <c r="A3" s="10">
        <v>40102007</v>
      </c>
      <c r="B3" s="10">
        <v>401020070</v>
      </c>
      <c r="C3" s="10" t="s">
        <v>5</v>
      </c>
      <c r="D3" s="17">
        <v>143.72</v>
      </c>
      <c r="E3" s="18">
        <v>862.32</v>
      </c>
      <c r="F3" s="18">
        <v>80</v>
      </c>
      <c r="G3" s="21">
        <v>6</v>
      </c>
    </row>
    <row r="4" spans="1:7">
      <c r="A4" s="10">
        <v>40201004</v>
      </c>
      <c r="B4" s="10">
        <v>402010043</v>
      </c>
      <c r="C4" s="10" t="s">
        <v>7</v>
      </c>
      <c r="D4" s="17">
        <v>451.37</v>
      </c>
      <c r="E4" s="18">
        <v>8484.6299999999992</v>
      </c>
      <c r="F4" s="18">
        <v>368.5</v>
      </c>
      <c r="G4" s="21">
        <v>18.797505372532509</v>
      </c>
    </row>
    <row r="5" spans="1:7">
      <c r="A5" s="10">
        <v>40401001</v>
      </c>
      <c r="B5" s="10">
        <v>404010016</v>
      </c>
      <c r="C5" s="10" t="s">
        <v>8</v>
      </c>
      <c r="D5" s="17">
        <v>348.18</v>
      </c>
      <c r="E5" s="18">
        <v>3643.36</v>
      </c>
      <c r="F5" s="18">
        <v>48.42</v>
      </c>
      <c r="G5" s="21">
        <v>10.464012866907922</v>
      </c>
    </row>
    <row r="6" spans="1:7">
      <c r="A6" s="10">
        <v>40401002</v>
      </c>
      <c r="B6" s="10">
        <v>404010024</v>
      </c>
      <c r="C6" s="10" t="s">
        <v>9</v>
      </c>
      <c r="D6" s="17">
        <v>306.57</v>
      </c>
      <c r="E6" s="18">
        <v>3610.81</v>
      </c>
      <c r="F6" s="18">
        <v>45.47</v>
      </c>
      <c r="G6" s="21">
        <v>11.778093094562417</v>
      </c>
    </row>
    <row r="7" spans="1:7">
      <c r="A7" s="10">
        <v>40401003</v>
      </c>
      <c r="B7" s="10">
        <v>404010032</v>
      </c>
      <c r="C7" s="10" t="s">
        <v>10</v>
      </c>
      <c r="D7" s="17">
        <v>337.22</v>
      </c>
      <c r="E7" s="18">
        <v>4250</v>
      </c>
      <c r="F7" s="18">
        <v>35.53</v>
      </c>
      <c r="G7" s="21">
        <v>12.60304845501453</v>
      </c>
    </row>
    <row r="8" spans="1:7">
      <c r="A8" s="10">
        <v>40401035</v>
      </c>
      <c r="B8" s="10">
        <v>404010350</v>
      </c>
      <c r="C8" s="10" t="s">
        <v>11</v>
      </c>
      <c r="D8" s="17">
        <v>618.15</v>
      </c>
      <c r="E8" s="18">
        <v>11071.64</v>
      </c>
      <c r="F8" s="18">
        <v>618.15</v>
      </c>
      <c r="G8" s="21">
        <v>17.910927768341018</v>
      </c>
    </row>
    <row r="9" spans="1:7">
      <c r="A9" s="10">
        <v>40401048</v>
      </c>
      <c r="B9" s="10">
        <v>404010482</v>
      </c>
      <c r="C9" s="10" t="s">
        <v>12</v>
      </c>
      <c r="D9" s="17">
        <v>247.46</v>
      </c>
      <c r="E9" s="18">
        <v>5451.71</v>
      </c>
      <c r="F9" s="18">
        <v>247.46</v>
      </c>
      <c r="G9" s="21">
        <v>22.030671623696758</v>
      </c>
    </row>
    <row r="10" spans="1:7">
      <c r="A10" s="10">
        <v>40601069</v>
      </c>
      <c r="B10" s="10">
        <v>406010692</v>
      </c>
      <c r="C10" s="10" t="s">
        <v>13</v>
      </c>
      <c r="D10" s="17">
        <v>7540.68</v>
      </c>
      <c r="E10" s="18">
        <v>38306.769999999997</v>
      </c>
      <c r="F10" s="18">
        <v>6084.95</v>
      </c>
      <c r="G10" s="21">
        <v>5.0800153301824231</v>
      </c>
    </row>
    <row r="11" spans="1:7">
      <c r="A11" s="10">
        <v>40601093</v>
      </c>
      <c r="B11" s="10">
        <v>406010935</v>
      </c>
      <c r="C11" s="10" t="s">
        <v>15</v>
      </c>
      <c r="D11" s="17">
        <v>8405.17</v>
      </c>
      <c r="E11" s="18">
        <v>59987.59</v>
      </c>
      <c r="F11" s="18">
        <v>4164.1400000000003</v>
      </c>
      <c r="G11" s="21">
        <v>7.1369871162629659</v>
      </c>
    </row>
    <row r="12" spans="1:7">
      <c r="A12" s="10">
        <v>40602056</v>
      </c>
      <c r="B12" s="10">
        <v>406020566</v>
      </c>
      <c r="C12" s="10" t="s">
        <v>16</v>
      </c>
      <c r="D12" s="17">
        <v>833.48</v>
      </c>
      <c r="E12" s="18">
        <v>4400</v>
      </c>
      <c r="F12" s="18">
        <v>720.72</v>
      </c>
      <c r="G12" s="21">
        <v>5.2790708835244997</v>
      </c>
    </row>
    <row r="13" spans="1:7">
      <c r="A13" s="10">
        <v>40602057</v>
      </c>
      <c r="B13" s="10">
        <v>406020574</v>
      </c>
      <c r="C13" s="10" t="s">
        <v>17</v>
      </c>
      <c r="D13" s="17">
        <v>692.19</v>
      </c>
      <c r="E13" s="18">
        <v>5678.91</v>
      </c>
      <c r="F13" s="18">
        <v>543.11</v>
      </c>
      <c r="G13" s="21">
        <v>8.2042647250032505</v>
      </c>
    </row>
    <row r="14" spans="1:7">
      <c r="A14" s="10">
        <v>40604006</v>
      </c>
      <c r="B14" s="10">
        <v>406040060</v>
      </c>
      <c r="C14" s="10" t="s">
        <v>18</v>
      </c>
      <c r="D14" s="17">
        <v>1065.3599999999999</v>
      </c>
      <c r="E14" s="18">
        <v>17050</v>
      </c>
      <c r="F14" s="18">
        <v>1065.3599999999999</v>
      </c>
      <c r="G14" s="21">
        <v>16.003979875347301</v>
      </c>
    </row>
    <row r="15" spans="1:7">
      <c r="A15" s="10">
        <v>40605001</v>
      </c>
      <c r="B15" s="10">
        <v>406050015</v>
      </c>
      <c r="C15" s="10" t="s">
        <v>19</v>
      </c>
      <c r="D15" s="17">
        <v>3503.86</v>
      </c>
      <c r="E15" s="18">
        <v>22932.47</v>
      </c>
      <c r="F15" s="18">
        <v>439.54</v>
      </c>
      <c r="G15" s="21">
        <v>6.5449161781578029</v>
      </c>
    </row>
    <row r="16" spans="1:7">
      <c r="A16" s="10">
        <v>40801014</v>
      </c>
      <c r="B16" s="10">
        <v>408010142</v>
      </c>
      <c r="C16" s="10" t="s">
        <v>20</v>
      </c>
      <c r="D16" s="17">
        <v>423.51</v>
      </c>
      <c r="E16" s="18">
        <v>12311</v>
      </c>
      <c r="F16" s="18">
        <v>399.84</v>
      </c>
      <c r="G16" s="21">
        <v>29.068971216736323</v>
      </c>
    </row>
    <row r="17" spans="1:7">
      <c r="A17" s="10">
        <v>40803029</v>
      </c>
      <c r="B17" s="10">
        <v>408030291</v>
      </c>
      <c r="C17" s="10" t="s">
        <v>22</v>
      </c>
      <c r="D17" s="17">
        <v>2781.7</v>
      </c>
      <c r="E17" s="18">
        <v>26427.54</v>
      </c>
      <c r="F17" s="18">
        <v>2781.7</v>
      </c>
      <c r="G17" s="21">
        <v>9.500499694431463</v>
      </c>
    </row>
    <row r="18" spans="1:7">
      <c r="A18" s="10">
        <v>40803030</v>
      </c>
      <c r="B18" s="10">
        <v>408030305</v>
      </c>
      <c r="C18" s="10" t="s">
        <v>23</v>
      </c>
      <c r="D18" s="17">
        <v>2781.7</v>
      </c>
      <c r="E18" s="18">
        <v>26427.54</v>
      </c>
      <c r="F18" s="18">
        <v>2781.7</v>
      </c>
      <c r="G18" s="21">
        <v>9.500499694431463</v>
      </c>
    </row>
    <row r="19" spans="1:7">
      <c r="A19" s="10">
        <v>40803065</v>
      </c>
      <c r="B19" s="10">
        <v>408030658</v>
      </c>
      <c r="C19" s="10" t="s">
        <v>24</v>
      </c>
      <c r="D19" s="17">
        <v>4251.29</v>
      </c>
      <c r="E19" s="18">
        <v>66549.55</v>
      </c>
      <c r="F19" s="18">
        <v>4251.29</v>
      </c>
      <c r="G19" s="21">
        <v>15.653966207903954</v>
      </c>
    </row>
    <row r="20" spans="1:7">
      <c r="A20" s="10">
        <v>40803076</v>
      </c>
      <c r="B20" s="10">
        <v>408030763</v>
      </c>
      <c r="C20" s="10" t="s">
        <v>25</v>
      </c>
      <c r="D20" s="17">
        <v>3781.53</v>
      </c>
      <c r="E20" s="18">
        <v>66549.55</v>
      </c>
      <c r="F20" s="18">
        <v>3781.53</v>
      </c>
      <c r="G20" s="21">
        <v>17.598577824319786</v>
      </c>
    </row>
    <row r="21" spans="1:7">
      <c r="A21" s="10">
        <v>40803080</v>
      </c>
      <c r="B21" s="10">
        <v>408030801</v>
      </c>
      <c r="C21" s="10" t="s">
        <v>26</v>
      </c>
      <c r="D21" s="17">
        <v>3781.53</v>
      </c>
      <c r="E21" s="18">
        <v>66549.55</v>
      </c>
      <c r="F21" s="18">
        <v>3781.53</v>
      </c>
      <c r="G21" s="21">
        <v>17.598577824319786</v>
      </c>
    </row>
    <row r="22" spans="1:7">
      <c r="A22" s="10">
        <v>40803081</v>
      </c>
      <c r="B22" s="10">
        <v>408030810</v>
      </c>
      <c r="C22" s="10" t="s">
        <v>27</v>
      </c>
      <c r="D22" s="17">
        <v>2404.14</v>
      </c>
      <c r="E22" s="18">
        <v>66549.55</v>
      </c>
      <c r="F22" s="18">
        <v>2404.14</v>
      </c>
      <c r="G22" s="21">
        <v>27.681229046561352</v>
      </c>
    </row>
    <row r="23" spans="1:7">
      <c r="A23" s="10">
        <v>40804007</v>
      </c>
      <c r="B23" s="10">
        <v>408040076</v>
      </c>
      <c r="C23" s="10" t="s">
        <v>28</v>
      </c>
      <c r="D23" s="17">
        <v>2341.71</v>
      </c>
      <c r="E23" s="18">
        <v>36680</v>
      </c>
      <c r="F23" s="18">
        <v>2341.71</v>
      </c>
      <c r="G23" s="21">
        <v>15.663767076196455</v>
      </c>
    </row>
    <row r="24" spans="1:7">
      <c r="A24" s="10">
        <v>40804009</v>
      </c>
      <c r="B24" s="10">
        <v>408040092</v>
      </c>
      <c r="C24" s="10" t="s">
        <v>29</v>
      </c>
      <c r="D24" s="17">
        <v>1739.48</v>
      </c>
      <c r="E24" s="18">
        <v>16908</v>
      </c>
      <c r="F24" s="18">
        <v>534</v>
      </c>
      <c r="G24" s="21">
        <v>9.7201462506036282</v>
      </c>
    </row>
    <row r="25" spans="1:7">
      <c r="A25" s="10">
        <v>40805006</v>
      </c>
      <c r="B25" s="10">
        <v>408050063</v>
      </c>
      <c r="C25" s="10" t="s">
        <v>30</v>
      </c>
      <c r="D25" s="17">
        <v>1653.73</v>
      </c>
      <c r="E25" s="18">
        <v>15749.17</v>
      </c>
      <c r="F25" s="18">
        <v>469.84</v>
      </c>
      <c r="G25" s="21">
        <v>9.523422807834411</v>
      </c>
    </row>
    <row r="26" spans="1:7">
      <c r="A26" s="10">
        <v>40805016</v>
      </c>
      <c r="B26" s="10">
        <v>408050160</v>
      </c>
      <c r="C26" s="10" t="s">
        <v>31</v>
      </c>
      <c r="D26" s="17">
        <v>2294.3200000000002</v>
      </c>
      <c r="E26" s="18">
        <v>9530</v>
      </c>
      <c r="F26" s="18">
        <v>664.06</v>
      </c>
      <c r="G26" s="21">
        <v>4.1537361832699879</v>
      </c>
    </row>
    <row r="27" spans="1:7">
      <c r="A27" s="10">
        <v>40805089</v>
      </c>
      <c r="B27" s="10">
        <v>408050896</v>
      </c>
      <c r="C27" s="10" t="s">
        <v>32</v>
      </c>
      <c r="D27" s="17">
        <v>475.8</v>
      </c>
      <c r="E27" s="18">
        <v>6160.48</v>
      </c>
      <c r="F27" s="18">
        <v>238.46</v>
      </c>
      <c r="G27" s="21">
        <v>12.947625052543085</v>
      </c>
    </row>
    <row r="28" spans="1:7">
      <c r="A28" s="10">
        <v>40806031</v>
      </c>
      <c r="B28" s="10">
        <v>408060310</v>
      </c>
      <c r="C28" s="10" t="s">
        <v>33</v>
      </c>
      <c r="D28" s="17">
        <v>368.03</v>
      </c>
      <c r="E28" s="18">
        <v>5036</v>
      </c>
      <c r="F28" s="18">
        <v>353.7</v>
      </c>
      <c r="G28" s="21">
        <v>13.683667092356602</v>
      </c>
    </row>
    <row r="29" spans="1:7">
      <c r="A29" s="10">
        <v>40806035</v>
      </c>
      <c r="B29" s="10">
        <v>408060352</v>
      </c>
      <c r="C29" s="10" t="s">
        <v>34</v>
      </c>
      <c r="D29" s="17">
        <v>151.66</v>
      </c>
      <c r="E29" s="18">
        <v>4481.38</v>
      </c>
      <c r="F29" s="18">
        <v>28.42</v>
      </c>
      <c r="G29" s="21">
        <v>29.548859290518266</v>
      </c>
    </row>
    <row r="30" spans="1:7">
      <c r="A30" s="10">
        <v>40806037</v>
      </c>
      <c r="B30" s="10">
        <v>408060379</v>
      </c>
      <c r="C30" s="10" t="s">
        <v>35</v>
      </c>
      <c r="D30" s="17">
        <v>225.16</v>
      </c>
      <c r="E30" s="18">
        <v>4481.38</v>
      </c>
      <c r="F30" s="18">
        <v>110.81</v>
      </c>
      <c r="G30" s="21">
        <v>19.903091135192753</v>
      </c>
    </row>
    <row r="31" spans="1:7">
      <c r="A31" s="10">
        <v>40903002</v>
      </c>
      <c r="B31" s="10">
        <v>409030023</v>
      </c>
      <c r="C31" s="10" t="s">
        <v>36</v>
      </c>
      <c r="D31" s="17">
        <v>1001.71</v>
      </c>
      <c r="E31" s="18">
        <v>7221</v>
      </c>
      <c r="F31" s="18">
        <v>852.94</v>
      </c>
      <c r="G31" s="21">
        <v>7.2086731688812131</v>
      </c>
    </row>
    <row r="32" spans="1:7">
      <c r="A32" s="10">
        <v>40903004</v>
      </c>
      <c r="B32" s="10">
        <v>409030040</v>
      </c>
      <c r="C32" s="10" t="s">
        <v>37</v>
      </c>
      <c r="D32" s="17">
        <v>851.58</v>
      </c>
      <c r="E32" s="18">
        <v>7406.32</v>
      </c>
      <c r="F32" s="18">
        <v>851.58</v>
      </c>
      <c r="G32" s="21">
        <v>8.6971511778106567</v>
      </c>
    </row>
    <row r="33" spans="1:7">
      <c r="A33" s="10">
        <v>40906003</v>
      </c>
      <c r="B33" s="10">
        <v>409060038</v>
      </c>
      <c r="C33" s="10" t="s">
        <v>38</v>
      </c>
      <c r="D33" s="17">
        <v>443.66</v>
      </c>
      <c r="E33" s="18">
        <v>2705</v>
      </c>
      <c r="F33" s="18">
        <v>249.23</v>
      </c>
      <c r="G33" s="21">
        <v>6.0970112248117925</v>
      </c>
    </row>
    <row r="34" spans="1:7">
      <c r="A34" s="10">
        <v>40906010</v>
      </c>
      <c r="B34" s="10">
        <v>409060100</v>
      </c>
      <c r="C34" s="10" t="s">
        <v>39</v>
      </c>
      <c r="D34" s="17">
        <v>658.83</v>
      </c>
      <c r="E34" s="18">
        <v>3976.14</v>
      </c>
      <c r="F34" s="18">
        <v>550.23</v>
      </c>
      <c r="G34" s="21">
        <v>6.0351532261736711</v>
      </c>
    </row>
    <row r="35" spans="1:7">
      <c r="A35" s="10">
        <v>40906011</v>
      </c>
      <c r="B35" s="10">
        <v>409060119</v>
      </c>
      <c r="C35" s="10" t="s">
        <v>40</v>
      </c>
      <c r="D35" s="17">
        <v>1103.6400000000001</v>
      </c>
      <c r="E35" s="18">
        <v>10234</v>
      </c>
      <c r="F35" s="18">
        <v>776.4</v>
      </c>
      <c r="G35" s="21">
        <v>9.2729513247073321</v>
      </c>
    </row>
    <row r="36" spans="1:7">
      <c r="A36" s="10">
        <v>40906013</v>
      </c>
      <c r="B36" s="10">
        <v>409060135</v>
      </c>
      <c r="C36" s="10" t="s">
        <v>41</v>
      </c>
      <c r="D36" s="17">
        <v>907.93</v>
      </c>
      <c r="E36" s="18">
        <v>3976.14</v>
      </c>
      <c r="F36" s="18">
        <v>665.13</v>
      </c>
      <c r="G36" s="21">
        <v>4.3793464253852168</v>
      </c>
    </row>
    <row r="37" spans="1:7">
      <c r="A37" s="10">
        <v>40906017</v>
      </c>
      <c r="B37" s="10">
        <v>409060178</v>
      </c>
      <c r="C37" s="10" t="s">
        <v>42</v>
      </c>
      <c r="D37" s="17">
        <v>173.33</v>
      </c>
      <c r="E37" s="18">
        <v>4215</v>
      </c>
      <c r="F37" s="18">
        <v>74.75</v>
      </c>
      <c r="G37" s="21">
        <v>24.317775341833496</v>
      </c>
    </row>
    <row r="38" spans="1:7">
      <c r="A38" s="10">
        <v>40906021</v>
      </c>
      <c r="B38" s="10">
        <v>409060216</v>
      </c>
      <c r="C38" s="10" t="s">
        <v>43</v>
      </c>
      <c r="D38" s="17">
        <v>509.86</v>
      </c>
      <c r="E38" s="18">
        <v>8395</v>
      </c>
      <c r="F38" s="18">
        <v>455.58</v>
      </c>
      <c r="G38" s="21">
        <v>16.465304201153256</v>
      </c>
    </row>
    <row r="39" spans="1:7">
      <c r="A39" s="10">
        <v>41001007</v>
      </c>
      <c r="B39" s="10">
        <v>410010073</v>
      </c>
      <c r="C39" s="10" t="s">
        <v>44</v>
      </c>
      <c r="D39" s="17">
        <v>514.16999999999996</v>
      </c>
      <c r="E39" s="18">
        <v>6500.25</v>
      </c>
      <c r="F39" s="18">
        <v>367.42</v>
      </c>
      <c r="G39" s="21">
        <v>12.642219499387362</v>
      </c>
    </row>
    <row r="40" spans="1:7">
      <c r="A40" s="10">
        <v>41001009</v>
      </c>
      <c r="B40" s="10">
        <v>410010090</v>
      </c>
      <c r="C40" s="10" t="s">
        <v>45</v>
      </c>
      <c r="D40" s="17">
        <v>315.92</v>
      </c>
      <c r="E40" s="18">
        <v>9173.61</v>
      </c>
      <c r="F40" s="18">
        <v>315.92</v>
      </c>
      <c r="G40" s="21">
        <v>29.037762724740443</v>
      </c>
    </row>
    <row r="41" spans="1:7">
      <c r="A41" s="10">
        <v>41601012</v>
      </c>
      <c r="B41" s="10">
        <v>416010121</v>
      </c>
      <c r="C41" s="10" t="s">
        <v>46</v>
      </c>
      <c r="D41" s="17">
        <v>3983.29</v>
      </c>
      <c r="E41" s="18">
        <v>9011.35</v>
      </c>
      <c r="F41" s="18">
        <v>3983.29</v>
      </c>
      <c r="G41" s="21">
        <v>2.2622882089930685</v>
      </c>
    </row>
    <row r="42" spans="1:7">
      <c r="A42" s="10">
        <v>41603027</v>
      </c>
      <c r="B42" s="10">
        <v>416030270</v>
      </c>
      <c r="C42" s="10" t="s">
        <v>47</v>
      </c>
      <c r="D42" s="17">
        <v>2836.3</v>
      </c>
      <c r="E42" s="18">
        <v>8484.6299999999992</v>
      </c>
      <c r="F42" s="18">
        <v>2836.3</v>
      </c>
      <c r="G42" s="21">
        <v>2.9914430772485274</v>
      </c>
    </row>
    <row r="43" spans="1:7">
      <c r="A43" s="10">
        <v>41606005</v>
      </c>
      <c r="B43" s="10">
        <v>416060056</v>
      </c>
      <c r="C43" s="10" t="s">
        <v>48</v>
      </c>
      <c r="D43" s="17">
        <v>5265.02</v>
      </c>
      <c r="E43" s="18">
        <v>9074.07</v>
      </c>
      <c r="F43" s="18">
        <v>5265.02</v>
      </c>
      <c r="G43" s="21">
        <v>1.7234635386000432</v>
      </c>
    </row>
    <row r="44" spans="1:7">
      <c r="A44" s="10">
        <v>41606006</v>
      </c>
      <c r="B44" s="10">
        <v>416060064</v>
      </c>
      <c r="C44" s="10" t="s">
        <v>49</v>
      </c>
      <c r="D44" s="17">
        <v>5403.43</v>
      </c>
      <c r="E44" s="18">
        <v>10513.97</v>
      </c>
      <c r="F44" s="18">
        <v>5403.43</v>
      </c>
      <c r="G44" s="21">
        <v>1.945795540980451</v>
      </c>
    </row>
    <row r="45" spans="1:7">
      <c r="A45" s="10">
        <v>41606011</v>
      </c>
      <c r="B45" s="10">
        <v>416060110</v>
      </c>
      <c r="C45" s="10" t="s">
        <v>50</v>
      </c>
      <c r="D45" s="17">
        <v>2279.2399999999998</v>
      </c>
      <c r="E45" s="18">
        <v>4987.8900000000003</v>
      </c>
      <c r="F45" s="18">
        <v>2279.2399999999998</v>
      </c>
      <c r="G45" s="21">
        <v>2.1884005194714029</v>
      </c>
    </row>
    <row r="46" spans="1:7">
      <c r="A46" s="10">
        <v>41608003</v>
      </c>
      <c r="B46" s="10">
        <v>416080030</v>
      </c>
      <c r="C46" s="10" t="s">
        <v>51</v>
      </c>
      <c r="D46" s="17">
        <v>396.18</v>
      </c>
      <c r="E46" s="18">
        <v>2774.35</v>
      </c>
      <c r="F46" s="18">
        <v>396.18</v>
      </c>
      <c r="G46" s="21">
        <v>7.0027512746731277</v>
      </c>
    </row>
    <row r="47" spans="1:7">
      <c r="A47" s="10">
        <v>41608008</v>
      </c>
      <c r="B47" s="10">
        <v>416080081</v>
      </c>
      <c r="C47" s="10" t="s">
        <v>52</v>
      </c>
      <c r="D47" s="17">
        <v>3359.04</v>
      </c>
      <c r="E47" s="18">
        <v>7418.04</v>
      </c>
      <c r="F47" s="18">
        <v>3359.04</v>
      </c>
      <c r="G47" s="21">
        <v>2.2083809659902829</v>
      </c>
    </row>
    <row r="48" spans="1:7">
      <c r="A48" s="19"/>
      <c r="B48" s="19"/>
      <c r="C48" s="19"/>
      <c r="D48" s="20"/>
      <c r="E48" s="18"/>
      <c r="F48" s="18"/>
      <c r="G48" s="18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M3" sqref="M3"/>
    </sheetView>
  </sheetViews>
  <sheetFormatPr defaultRowHeight="15"/>
  <cols>
    <col min="1" max="1" width="10.28515625" bestFit="1" customWidth="1"/>
    <col min="2" max="2" width="69.7109375" customWidth="1"/>
    <col min="3" max="3" width="17" bestFit="1" customWidth="1"/>
    <col min="4" max="4" width="17.140625" customWidth="1"/>
    <col min="5" max="5" width="18" bestFit="1" customWidth="1"/>
    <col min="6" max="6" width="19.5703125" bestFit="1" customWidth="1"/>
    <col min="7" max="7" width="13.28515625" bestFit="1" customWidth="1"/>
    <col min="8" max="8" width="19.5703125" bestFit="1" customWidth="1"/>
    <col min="9" max="9" width="12.140625" hidden="1" customWidth="1"/>
    <col min="10" max="10" width="12.140625" style="23" hidden="1" customWidth="1"/>
    <col min="11" max="11" width="25.42578125" hidden="1" customWidth="1"/>
    <col min="13" max="13" width="16.85546875" bestFit="1" customWidth="1"/>
  </cols>
  <sheetData>
    <row r="1" spans="1:13" ht="45">
      <c r="A1" s="5" t="s">
        <v>0</v>
      </c>
      <c r="B1" s="6" t="s">
        <v>1</v>
      </c>
      <c r="C1" s="8" t="s">
        <v>97</v>
      </c>
      <c r="D1" s="7" t="s">
        <v>57</v>
      </c>
      <c r="E1" s="7" t="s">
        <v>98</v>
      </c>
      <c r="F1" s="7" t="s">
        <v>99</v>
      </c>
      <c r="G1" s="7" t="s">
        <v>93</v>
      </c>
      <c r="H1" s="7" t="s">
        <v>96</v>
      </c>
      <c r="I1" s="40" t="s">
        <v>94</v>
      </c>
      <c r="J1" s="41"/>
      <c r="K1" s="7"/>
    </row>
    <row r="2" spans="1:13">
      <c r="A2" s="10">
        <v>401020053</v>
      </c>
      <c r="B2" s="10" t="s">
        <v>3</v>
      </c>
      <c r="C2" s="36">
        <v>42555</v>
      </c>
      <c r="D2" s="17">
        <v>356.81</v>
      </c>
      <c r="E2" s="17">
        <f>D2*C2</f>
        <v>15184049.550000001</v>
      </c>
      <c r="F2" s="37">
        <v>18526684.780000001</v>
      </c>
      <c r="G2" s="18">
        <v>3546</v>
      </c>
      <c r="H2" s="18">
        <f>G2*C2</f>
        <v>150900030</v>
      </c>
      <c r="I2" s="22">
        <v>11.75</v>
      </c>
      <c r="J2" s="38">
        <f>IF(I2&gt;=D2,I2,D2)</f>
        <v>356.81</v>
      </c>
      <c r="K2" s="18" t="str">
        <f>IF(I2&gt;=D2,"ok","erro")</f>
        <v>erro</v>
      </c>
    </row>
    <row r="3" spans="1:13">
      <c r="A3" s="10">
        <v>401020070</v>
      </c>
      <c r="B3" s="10" t="s">
        <v>5</v>
      </c>
      <c r="C3" s="36">
        <v>15795</v>
      </c>
      <c r="D3" s="17">
        <v>143.72</v>
      </c>
      <c r="E3" s="17">
        <f t="shared" ref="E3:E47" si="0">D3*C3</f>
        <v>2270057.4</v>
      </c>
      <c r="F3" s="37">
        <v>2688436.56</v>
      </c>
      <c r="G3" s="18">
        <v>862.32</v>
      </c>
      <c r="H3" s="18">
        <f t="shared" ref="H3:H47" si="1">G3*C3</f>
        <v>13620344.4</v>
      </c>
      <c r="I3" s="22">
        <v>80</v>
      </c>
      <c r="J3" s="38">
        <f t="shared" ref="J3:J47" si="2">IF(I3&gt;=D3,I3,D3)</f>
        <v>143.72</v>
      </c>
      <c r="K3" s="18" t="str">
        <f t="shared" ref="K3:K47" si="3">IF(I3&gt;=D3,"ok","erro")</f>
        <v>erro</v>
      </c>
      <c r="M3" s="2"/>
    </row>
    <row r="4" spans="1:13">
      <c r="A4" s="10">
        <v>402010043</v>
      </c>
      <c r="B4" s="10" t="s">
        <v>7</v>
      </c>
      <c r="C4" s="36">
        <v>7847</v>
      </c>
      <c r="D4" s="17">
        <v>451.37</v>
      </c>
      <c r="E4" s="17">
        <f t="shared" si="0"/>
        <v>3541900.39</v>
      </c>
      <c r="F4" s="37">
        <v>5191578.72</v>
      </c>
      <c r="G4" s="18">
        <v>8484.6299999999992</v>
      </c>
      <c r="H4" s="18">
        <f t="shared" si="1"/>
        <v>66578891.609999992</v>
      </c>
      <c r="I4" s="22">
        <v>368.5</v>
      </c>
      <c r="J4" s="38">
        <f t="shared" si="2"/>
        <v>451.37</v>
      </c>
      <c r="K4" s="18" t="str">
        <f t="shared" si="3"/>
        <v>erro</v>
      </c>
    </row>
    <row r="5" spans="1:13">
      <c r="A5" s="10">
        <v>404010016</v>
      </c>
      <c r="B5" s="10" t="s">
        <v>8</v>
      </c>
      <c r="C5" s="36">
        <v>8119</v>
      </c>
      <c r="D5" s="17">
        <v>348.18</v>
      </c>
      <c r="E5" s="17">
        <f t="shared" si="0"/>
        <v>2826873.42</v>
      </c>
      <c r="F5" s="37">
        <v>3260928.74</v>
      </c>
      <c r="G5" s="18">
        <v>3643.36</v>
      </c>
      <c r="H5" s="18">
        <f t="shared" si="1"/>
        <v>29580439.84</v>
      </c>
      <c r="I5" s="22">
        <v>48.42</v>
      </c>
      <c r="J5" s="38">
        <f t="shared" si="2"/>
        <v>348.18</v>
      </c>
      <c r="K5" s="18" t="str">
        <f t="shared" si="3"/>
        <v>erro</v>
      </c>
    </row>
    <row r="6" spans="1:13">
      <c r="A6" s="10">
        <v>404010024</v>
      </c>
      <c r="B6" s="10" t="s">
        <v>9</v>
      </c>
      <c r="C6" s="36">
        <v>9243</v>
      </c>
      <c r="D6" s="17">
        <v>306.57</v>
      </c>
      <c r="E6" s="17">
        <f t="shared" si="0"/>
        <v>2833626.51</v>
      </c>
      <c r="F6" s="37">
        <v>3508267.63</v>
      </c>
      <c r="G6" s="18">
        <v>3610.81</v>
      </c>
      <c r="H6" s="18">
        <f t="shared" si="1"/>
        <v>33374716.829999998</v>
      </c>
      <c r="I6" s="22">
        <v>45.47</v>
      </c>
      <c r="J6" s="38">
        <f t="shared" si="2"/>
        <v>306.57</v>
      </c>
      <c r="K6" s="18" t="str">
        <f t="shared" si="3"/>
        <v>erro</v>
      </c>
    </row>
    <row r="7" spans="1:13">
      <c r="A7" s="10">
        <v>404010032</v>
      </c>
      <c r="B7" s="10" t="s">
        <v>10</v>
      </c>
      <c r="C7" s="36">
        <v>33639</v>
      </c>
      <c r="D7" s="17">
        <v>337.22</v>
      </c>
      <c r="E7" s="17">
        <f t="shared" si="0"/>
        <v>11343743.58</v>
      </c>
      <c r="F7" s="37">
        <v>14373298.83</v>
      </c>
      <c r="G7" s="18">
        <v>4250</v>
      </c>
      <c r="H7" s="18">
        <f t="shared" si="1"/>
        <v>142965750</v>
      </c>
      <c r="I7" s="22">
        <v>35.53</v>
      </c>
      <c r="J7" s="38">
        <f t="shared" si="2"/>
        <v>337.22</v>
      </c>
      <c r="K7" s="18" t="str">
        <f t="shared" si="3"/>
        <v>erro</v>
      </c>
    </row>
    <row r="8" spans="1:13">
      <c r="A8" s="10">
        <v>404010350</v>
      </c>
      <c r="B8" s="10" t="s">
        <v>11</v>
      </c>
      <c r="C8" s="36">
        <v>2906</v>
      </c>
      <c r="D8" s="17">
        <v>618.15</v>
      </c>
      <c r="E8" s="17">
        <f t="shared" si="0"/>
        <v>1796343.9</v>
      </c>
      <c r="F8" s="37">
        <v>1946657.41</v>
      </c>
      <c r="G8" s="18">
        <v>11071.64</v>
      </c>
      <c r="H8" s="18">
        <f t="shared" si="1"/>
        <v>32174185.84</v>
      </c>
      <c r="I8" s="18">
        <v>618.15</v>
      </c>
      <c r="J8" s="38">
        <f t="shared" si="2"/>
        <v>618.15</v>
      </c>
      <c r="K8" s="18" t="str">
        <f t="shared" si="3"/>
        <v>ok</v>
      </c>
    </row>
    <row r="9" spans="1:13">
      <c r="A9" s="10">
        <v>404010482</v>
      </c>
      <c r="B9" s="10" t="s">
        <v>12</v>
      </c>
      <c r="C9" s="36">
        <v>5197</v>
      </c>
      <c r="D9" s="17">
        <v>247.46</v>
      </c>
      <c r="E9" s="17">
        <f t="shared" si="0"/>
        <v>1286049.6200000001</v>
      </c>
      <c r="F9" s="37">
        <v>1507160.89</v>
      </c>
      <c r="G9" s="18">
        <v>5451.71</v>
      </c>
      <c r="H9" s="18">
        <f t="shared" si="1"/>
        <v>28332536.870000001</v>
      </c>
      <c r="I9" s="18">
        <v>247.46</v>
      </c>
      <c r="J9" s="38">
        <f t="shared" si="2"/>
        <v>247.46</v>
      </c>
      <c r="K9" s="18" t="str">
        <f t="shared" si="3"/>
        <v>ok</v>
      </c>
    </row>
    <row r="10" spans="1:13">
      <c r="A10" s="10">
        <v>406010692</v>
      </c>
      <c r="B10" s="10" t="s">
        <v>13</v>
      </c>
      <c r="C10" s="36">
        <v>7191</v>
      </c>
      <c r="D10" s="17">
        <v>7540.68</v>
      </c>
      <c r="E10" s="17">
        <f t="shared" si="0"/>
        <v>54225029.880000003</v>
      </c>
      <c r="F10" s="37">
        <v>162732050.56</v>
      </c>
      <c r="G10" s="18">
        <v>38306.769999999997</v>
      </c>
      <c r="H10" s="18">
        <f t="shared" si="1"/>
        <v>275463983.06999999</v>
      </c>
      <c r="I10" s="22">
        <v>6084.95</v>
      </c>
      <c r="J10" s="38">
        <f t="shared" si="2"/>
        <v>7540.68</v>
      </c>
      <c r="K10" s="18" t="str">
        <f t="shared" si="3"/>
        <v>erro</v>
      </c>
    </row>
    <row r="11" spans="1:13">
      <c r="A11" s="10">
        <v>406010935</v>
      </c>
      <c r="B11" s="10" t="s">
        <v>15</v>
      </c>
      <c r="C11" s="36">
        <v>16584</v>
      </c>
      <c r="D11" s="17">
        <v>8405.17</v>
      </c>
      <c r="E11" s="17">
        <f t="shared" si="0"/>
        <v>139391339.28</v>
      </c>
      <c r="F11" s="37">
        <v>385726957.31999999</v>
      </c>
      <c r="G11" s="18">
        <v>59987.59</v>
      </c>
      <c r="H11" s="18">
        <f t="shared" si="1"/>
        <v>994834192.55999994</v>
      </c>
      <c r="I11" s="22">
        <v>4164.1400000000003</v>
      </c>
      <c r="J11" s="38">
        <f t="shared" si="2"/>
        <v>8405.17</v>
      </c>
      <c r="K11" s="18" t="str">
        <f t="shared" si="3"/>
        <v>erro</v>
      </c>
    </row>
    <row r="12" spans="1:13">
      <c r="A12" s="10">
        <v>406020566</v>
      </c>
      <c r="B12" s="10" t="s">
        <v>16</v>
      </c>
      <c r="C12" s="36">
        <v>39252</v>
      </c>
      <c r="D12" s="17">
        <v>833.48</v>
      </c>
      <c r="E12" s="17">
        <f t="shared" si="0"/>
        <v>32715756.960000001</v>
      </c>
      <c r="F12" s="37">
        <v>36839427.920000002</v>
      </c>
      <c r="G12" s="18">
        <v>4400</v>
      </c>
      <c r="H12" s="18">
        <f t="shared" si="1"/>
        <v>172708800</v>
      </c>
      <c r="I12" s="22">
        <v>720.72</v>
      </c>
      <c r="J12" s="38">
        <f t="shared" si="2"/>
        <v>833.48</v>
      </c>
      <c r="K12" s="18" t="str">
        <f t="shared" si="3"/>
        <v>erro</v>
      </c>
    </row>
    <row r="13" spans="1:13">
      <c r="A13" s="10">
        <v>406020574</v>
      </c>
      <c r="B13" s="10" t="s">
        <v>17</v>
      </c>
      <c r="C13" s="36">
        <v>28908</v>
      </c>
      <c r="D13" s="17">
        <v>692.19</v>
      </c>
      <c r="E13" s="17">
        <f t="shared" si="0"/>
        <v>20009828.520000003</v>
      </c>
      <c r="F13" s="37">
        <v>22962905.190000001</v>
      </c>
      <c r="G13" s="18">
        <v>5678.91</v>
      </c>
      <c r="H13" s="18">
        <f t="shared" si="1"/>
        <v>164165930.28</v>
      </c>
      <c r="I13" s="22">
        <v>543.11</v>
      </c>
      <c r="J13" s="38">
        <f t="shared" si="2"/>
        <v>692.19</v>
      </c>
      <c r="K13" s="18" t="str">
        <f t="shared" si="3"/>
        <v>erro</v>
      </c>
    </row>
    <row r="14" spans="1:13">
      <c r="A14" s="10">
        <v>406040060</v>
      </c>
      <c r="B14" s="10" t="s">
        <v>18</v>
      </c>
      <c r="C14" s="36">
        <v>2954</v>
      </c>
      <c r="D14" s="17">
        <v>1065.3599999999999</v>
      </c>
      <c r="E14" s="17">
        <f t="shared" si="0"/>
        <v>3147073.4399999995</v>
      </c>
      <c r="F14" s="37">
        <v>16971992.829999998</v>
      </c>
      <c r="G14" s="18">
        <v>17050</v>
      </c>
      <c r="H14" s="18">
        <f t="shared" si="1"/>
        <v>50365700</v>
      </c>
      <c r="I14" s="18">
        <v>1065.3599999999999</v>
      </c>
      <c r="J14" s="38">
        <f t="shared" si="2"/>
        <v>1065.3599999999999</v>
      </c>
      <c r="K14" s="18" t="str">
        <f t="shared" si="3"/>
        <v>ok</v>
      </c>
    </row>
    <row r="15" spans="1:13">
      <c r="A15" s="10">
        <v>406050015</v>
      </c>
      <c r="B15" s="10" t="s">
        <v>19</v>
      </c>
      <c r="C15" s="36">
        <v>1342</v>
      </c>
      <c r="D15" s="17">
        <v>3503.86</v>
      </c>
      <c r="E15" s="17">
        <f t="shared" si="0"/>
        <v>4702180.12</v>
      </c>
      <c r="F15" s="37">
        <v>5620156.4299999997</v>
      </c>
      <c r="G15" s="18">
        <v>22932.47</v>
      </c>
      <c r="H15" s="18">
        <f t="shared" si="1"/>
        <v>30775374.740000002</v>
      </c>
      <c r="I15" s="22">
        <v>439.54</v>
      </c>
      <c r="J15" s="38">
        <f t="shared" si="2"/>
        <v>3503.86</v>
      </c>
      <c r="K15" s="18" t="str">
        <f t="shared" si="3"/>
        <v>erro</v>
      </c>
    </row>
    <row r="16" spans="1:13">
      <c r="A16" s="10">
        <v>408010142</v>
      </c>
      <c r="B16" s="10" t="s">
        <v>20</v>
      </c>
      <c r="C16" s="36">
        <v>11824</v>
      </c>
      <c r="D16" s="17">
        <v>423.51</v>
      </c>
      <c r="E16" s="17">
        <f t="shared" si="0"/>
        <v>5007582.24</v>
      </c>
      <c r="F16" s="37">
        <v>8374283.9900000002</v>
      </c>
      <c r="G16" s="18">
        <v>12311</v>
      </c>
      <c r="H16" s="18">
        <f t="shared" si="1"/>
        <v>145565264</v>
      </c>
      <c r="I16" s="22">
        <v>399.84</v>
      </c>
      <c r="J16" s="38">
        <f t="shared" si="2"/>
        <v>423.51</v>
      </c>
      <c r="K16" s="18" t="str">
        <f t="shared" si="3"/>
        <v>erro</v>
      </c>
    </row>
    <row r="17" spans="1:11">
      <c r="A17" s="10">
        <v>408030291</v>
      </c>
      <c r="B17" s="10" t="s">
        <v>22</v>
      </c>
      <c r="C17" s="36">
        <v>1489</v>
      </c>
      <c r="D17" s="17">
        <v>2781.7</v>
      </c>
      <c r="E17" s="17">
        <f t="shared" si="0"/>
        <v>4141951.3</v>
      </c>
      <c r="F17" s="37">
        <v>10400271.25</v>
      </c>
      <c r="G17" s="18">
        <v>26427.54</v>
      </c>
      <c r="H17" s="18">
        <f t="shared" si="1"/>
        <v>39350607.060000002</v>
      </c>
      <c r="I17" s="18">
        <v>2781.7</v>
      </c>
      <c r="J17" s="38">
        <f t="shared" si="2"/>
        <v>2781.7</v>
      </c>
      <c r="K17" s="18" t="str">
        <f t="shared" si="3"/>
        <v>ok</v>
      </c>
    </row>
    <row r="18" spans="1:11">
      <c r="A18" s="10">
        <v>408030305</v>
      </c>
      <c r="B18" s="10" t="s">
        <v>23</v>
      </c>
      <c r="C18" s="36">
        <v>1048</v>
      </c>
      <c r="D18" s="17">
        <v>2781.7</v>
      </c>
      <c r="E18" s="17">
        <f t="shared" si="0"/>
        <v>2915221.5999999996</v>
      </c>
      <c r="F18" s="37">
        <v>9757882.4299999997</v>
      </c>
      <c r="G18" s="18">
        <v>26427.54</v>
      </c>
      <c r="H18" s="18">
        <f t="shared" si="1"/>
        <v>27696061.920000002</v>
      </c>
      <c r="I18" s="18">
        <v>2781.7</v>
      </c>
      <c r="J18" s="38">
        <f t="shared" si="2"/>
        <v>2781.7</v>
      </c>
      <c r="K18" s="18" t="str">
        <f t="shared" si="3"/>
        <v>ok</v>
      </c>
    </row>
    <row r="19" spans="1:11">
      <c r="A19" s="10">
        <v>408030658</v>
      </c>
      <c r="B19" s="10" t="s">
        <v>24</v>
      </c>
      <c r="C19" s="39">
        <v>19</v>
      </c>
      <c r="D19" s="17">
        <v>4251.29</v>
      </c>
      <c r="E19" s="17">
        <f t="shared" si="0"/>
        <v>80774.509999999995</v>
      </c>
      <c r="F19" s="37">
        <v>238624.13</v>
      </c>
      <c r="G19" s="18">
        <v>66549.55</v>
      </c>
      <c r="H19" s="18">
        <f t="shared" si="1"/>
        <v>1264441.45</v>
      </c>
      <c r="I19" s="18">
        <v>4251.29</v>
      </c>
      <c r="J19" s="38">
        <f t="shared" si="2"/>
        <v>4251.29</v>
      </c>
      <c r="K19" s="18" t="str">
        <f t="shared" si="3"/>
        <v>ok</v>
      </c>
    </row>
    <row r="20" spans="1:11">
      <c r="A20" s="10">
        <v>408030763</v>
      </c>
      <c r="B20" s="10" t="s">
        <v>25</v>
      </c>
      <c r="C20" s="39">
        <v>62</v>
      </c>
      <c r="D20" s="17">
        <v>3781.53</v>
      </c>
      <c r="E20" s="17">
        <f t="shared" si="0"/>
        <v>234454.86000000002</v>
      </c>
      <c r="F20" s="37">
        <v>816896.72</v>
      </c>
      <c r="G20" s="18">
        <v>66549.55</v>
      </c>
      <c r="H20" s="18">
        <f t="shared" si="1"/>
        <v>4126072.1</v>
      </c>
      <c r="I20" s="18">
        <v>3781.53</v>
      </c>
      <c r="J20" s="38">
        <f t="shared" si="2"/>
        <v>3781.53</v>
      </c>
      <c r="K20" s="18" t="str">
        <f t="shared" si="3"/>
        <v>ok</v>
      </c>
    </row>
    <row r="21" spans="1:11">
      <c r="A21" s="10">
        <v>408030801</v>
      </c>
      <c r="B21" s="10" t="s">
        <v>26</v>
      </c>
      <c r="C21" s="39">
        <v>443</v>
      </c>
      <c r="D21" s="17">
        <v>3781.53</v>
      </c>
      <c r="E21" s="17">
        <f t="shared" si="0"/>
        <v>1675217.79</v>
      </c>
      <c r="F21" s="37">
        <v>6947902.1600000001</v>
      </c>
      <c r="G21" s="18">
        <v>66549.55</v>
      </c>
      <c r="H21" s="18">
        <f t="shared" si="1"/>
        <v>29481450.650000002</v>
      </c>
      <c r="I21" s="18">
        <v>3781.53</v>
      </c>
      <c r="J21" s="38">
        <f t="shared" si="2"/>
        <v>3781.53</v>
      </c>
      <c r="K21" s="18" t="str">
        <f t="shared" si="3"/>
        <v>ok</v>
      </c>
    </row>
    <row r="22" spans="1:11">
      <c r="A22" s="10">
        <v>408030810</v>
      </c>
      <c r="B22" s="10" t="s">
        <v>27</v>
      </c>
      <c r="C22" s="39">
        <v>59</v>
      </c>
      <c r="D22" s="17">
        <v>2404.14</v>
      </c>
      <c r="E22" s="17">
        <f t="shared" si="0"/>
        <v>141844.25999999998</v>
      </c>
      <c r="F22" s="37">
        <v>842111.2</v>
      </c>
      <c r="G22" s="18">
        <v>66549.55</v>
      </c>
      <c r="H22" s="18">
        <f t="shared" si="1"/>
        <v>3926423.45</v>
      </c>
      <c r="I22" s="18">
        <v>2404.14</v>
      </c>
      <c r="J22" s="38">
        <f t="shared" si="2"/>
        <v>2404.14</v>
      </c>
      <c r="K22" s="18" t="str">
        <f t="shared" si="3"/>
        <v>ok</v>
      </c>
    </row>
    <row r="23" spans="1:11">
      <c r="A23" s="10">
        <v>408040076</v>
      </c>
      <c r="B23" s="10" t="s">
        <v>28</v>
      </c>
      <c r="C23" s="36">
        <v>2289</v>
      </c>
      <c r="D23" s="17">
        <v>2341.71</v>
      </c>
      <c r="E23" s="17">
        <f t="shared" si="0"/>
        <v>5360174.1900000004</v>
      </c>
      <c r="F23" s="37">
        <v>12118637.17</v>
      </c>
      <c r="G23" s="18">
        <v>36680</v>
      </c>
      <c r="H23" s="18">
        <f t="shared" si="1"/>
        <v>83960520</v>
      </c>
      <c r="I23" s="18">
        <v>2341.71</v>
      </c>
      <c r="J23" s="38">
        <f t="shared" si="2"/>
        <v>2341.71</v>
      </c>
      <c r="K23" s="18" t="str">
        <f t="shared" si="3"/>
        <v>ok</v>
      </c>
    </row>
    <row r="24" spans="1:11">
      <c r="A24" s="10">
        <v>408040092</v>
      </c>
      <c r="B24" s="10" t="s">
        <v>29</v>
      </c>
      <c r="C24" s="36">
        <v>15333</v>
      </c>
      <c r="D24" s="17">
        <v>1739.48</v>
      </c>
      <c r="E24" s="17">
        <f t="shared" si="0"/>
        <v>26671446.84</v>
      </c>
      <c r="F24" s="37">
        <v>83601686.439999998</v>
      </c>
      <c r="G24" s="18">
        <v>16908</v>
      </c>
      <c r="H24" s="18">
        <f t="shared" si="1"/>
        <v>259250364</v>
      </c>
      <c r="I24" s="22">
        <v>534</v>
      </c>
      <c r="J24" s="38">
        <f t="shared" si="2"/>
        <v>1739.48</v>
      </c>
      <c r="K24" s="18" t="str">
        <f t="shared" si="3"/>
        <v>erro</v>
      </c>
    </row>
    <row r="25" spans="1:11">
      <c r="A25" s="10">
        <v>408050063</v>
      </c>
      <c r="B25" s="10" t="s">
        <v>30</v>
      </c>
      <c r="C25" s="36">
        <v>10501</v>
      </c>
      <c r="D25" s="17">
        <v>1653.73</v>
      </c>
      <c r="E25" s="17">
        <f t="shared" si="0"/>
        <v>17365818.73</v>
      </c>
      <c r="F25" s="37">
        <v>50262518.369999997</v>
      </c>
      <c r="G25" s="18">
        <v>15749.17</v>
      </c>
      <c r="H25" s="18">
        <f t="shared" si="1"/>
        <v>165382034.16999999</v>
      </c>
      <c r="I25" s="22">
        <v>469.84</v>
      </c>
      <c r="J25" s="38">
        <f t="shared" si="2"/>
        <v>1653.73</v>
      </c>
      <c r="K25" s="18" t="str">
        <f t="shared" si="3"/>
        <v>erro</v>
      </c>
    </row>
    <row r="26" spans="1:11">
      <c r="A26" s="10">
        <v>408050160</v>
      </c>
      <c r="B26" s="10" t="s">
        <v>31</v>
      </c>
      <c r="C26" s="36">
        <v>11529</v>
      </c>
      <c r="D26" s="17">
        <v>2294.3200000000002</v>
      </c>
      <c r="E26" s="17">
        <f t="shared" si="0"/>
        <v>26451215.280000001</v>
      </c>
      <c r="F26" s="37">
        <v>37659660.530000001</v>
      </c>
      <c r="G26" s="18">
        <v>9530</v>
      </c>
      <c r="H26" s="18">
        <f t="shared" si="1"/>
        <v>109871370</v>
      </c>
      <c r="I26" s="22">
        <v>664.06</v>
      </c>
      <c r="J26" s="38">
        <f t="shared" si="2"/>
        <v>2294.3200000000002</v>
      </c>
      <c r="K26" s="18" t="str">
        <f t="shared" si="3"/>
        <v>erro</v>
      </c>
    </row>
    <row r="27" spans="1:11">
      <c r="A27" s="10">
        <v>408050896</v>
      </c>
      <c r="B27" s="10" t="s">
        <v>32</v>
      </c>
      <c r="C27" s="36">
        <v>9166</v>
      </c>
      <c r="D27" s="17">
        <v>475.8</v>
      </c>
      <c r="E27" s="17">
        <f t="shared" si="0"/>
        <v>4361182.8</v>
      </c>
      <c r="F27" s="37">
        <v>6925133.5999999996</v>
      </c>
      <c r="G27" s="18">
        <v>6160.48</v>
      </c>
      <c r="H27" s="18">
        <f t="shared" si="1"/>
        <v>56466959.68</v>
      </c>
      <c r="I27" s="22">
        <v>238.46</v>
      </c>
      <c r="J27" s="38">
        <f t="shared" si="2"/>
        <v>475.8</v>
      </c>
      <c r="K27" s="18" t="str">
        <f t="shared" si="3"/>
        <v>erro</v>
      </c>
    </row>
    <row r="28" spans="1:11">
      <c r="A28" s="10">
        <v>408060310</v>
      </c>
      <c r="B28" s="10" t="s">
        <v>33</v>
      </c>
      <c r="C28" s="36">
        <v>11113</v>
      </c>
      <c r="D28" s="17">
        <v>368.03</v>
      </c>
      <c r="E28" s="17">
        <f t="shared" si="0"/>
        <v>4089917.3899999997</v>
      </c>
      <c r="F28" s="37">
        <v>5213679.62</v>
      </c>
      <c r="G28" s="18">
        <v>5036</v>
      </c>
      <c r="H28" s="18">
        <f t="shared" si="1"/>
        <v>55965068</v>
      </c>
      <c r="I28" s="22">
        <v>353.7</v>
      </c>
      <c r="J28" s="38">
        <f t="shared" si="2"/>
        <v>368.03</v>
      </c>
      <c r="K28" s="18" t="str">
        <f t="shared" si="3"/>
        <v>erro</v>
      </c>
    </row>
    <row r="29" spans="1:11">
      <c r="A29" s="10">
        <v>408060352</v>
      </c>
      <c r="B29" s="10" t="s">
        <v>34</v>
      </c>
      <c r="C29" s="36">
        <v>47073</v>
      </c>
      <c r="D29" s="17">
        <v>151.66</v>
      </c>
      <c r="E29" s="17">
        <f t="shared" si="0"/>
        <v>7139091.1799999997</v>
      </c>
      <c r="F29" s="37">
        <v>8770844.4000000004</v>
      </c>
      <c r="G29" s="18">
        <v>4481.38</v>
      </c>
      <c r="H29" s="18">
        <f t="shared" si="1"/>
        <v>210952000.74000001</v>
      </c>
      <c r="I29" s="22">
        <v>28.42</v>
      </c>
      <c r="J29" s="38">
        <f t="shared" si="2"/>
        <v>151.66</v>
      </c>
      <c r="K29" s="18" t="str">
        <f t="shared" si="3"/>
        <v>erro</v>
      </c>
    </row>
    <row r="30" spans="1:11">
      <c r="A30" s="10">
        <v>408060379</v>
      </c>
      <c r="B30" s="10" t="s">
        <v>35</v>
      </c>
      <c r="C30" s="36">
        <v>27892</v>
      </c>
      <c r="D30" s="17">
        <v>225.16</v>
      </c>
      <c r="E30" s="17">
        <f t="shared" si="0"/>
        <v>6280162.7199999997</v>
      </c>
      <c r="F30" s="37">
        <v>8833707.8699999992</v>
      </c>
      <c r="G30" s="18">
        <v>4481.38</v>
      </c>
      <c r="H30" s="18">
        <f t="shared" si="1"/>
        <v>124994650.96000001</v>
      </c>
      <c r="I30" s="22">
        <v>110.81</v>
      </c>
      <c r="J30" s="38">
        <f t="shared" si="2"/>
        <v>225.16</v>
      </c>
      <c r="K30" s="18" t="str">
        <f t="shared" si="3"/>
        <v>erro</v>
      </c>
    </row>
    <row r="31" spans="1:11">
      <c r="A31" s="10">
        <v>409030023</v>
      </c>
      <c r="B31" s="10" t="s">
        <v>36</v>
      </c>
      <c r="C31" s="36">
        <v>7643</v>
      </c>
      <c r="D31" s="17">
        <v>1001.71</v>
      </c>
      <c r="E31" s="17">
        <f t="shared" si="0"/>
        <v>7656069.5300000003</v>
      </c>
      <c r="F31" s="37">
        <v>10670755.93</v>
      </c>
      <c r="G31" s="18">
        <v>7221</v>
      </c>
      <c r="H31" s="18">
        <f t="shared" si="1"/>
        <v>55190103</v>
      </c>
      <c r="I31" s="22">
        <v>852.94</v>
      </c>
      <c r="J31" s="38">
        <f t="shared" si="2"/>
        <v>1001.71</v>
      </c>
      <c r="K31" s="18" t="str">
        <f t="shared" si="3"/>
        <v>erro</v>
      </c>
    </row>
    <row r="32" spans="1:11">
      <c r="A32" s="10">
        <v>409030040</v>
      </c>
      <c r="B32" s="10" t="s">
        <v>37</v>
      </c>
      <c r="C32" s="36">
        <v>16686</v>
      </c>
      <c r="D32" s="17">
        <v>851.58</v>
      </c>
      <c r="E32" s="17">
        <f t="shared" si="0"/>
        <v>14209463.880000001</v>
      </c>
      <c r="F32" s="37">
        <v>18949694.300000001</v>
      </c>
      <c r="G32" s="18">
        <v>7406.32</v>
      </c>
      <c r="H32" s="18">
        <f t="shared" si="1"/>
        <v>123581855.52</v>
      </c>
      <c r="I32" s="18">
        <v>851.58</v>
      </c>
      <c r="J32" s="38">
        <f t="shared" si="2"/>
        <v>851.58</v>
      </c>
      <c r="K32" s="18" t="str">
        <f t="shared" si="3"/>
        <v>ok</v>
      </c>
    </row>
    <row r="33" spans="1:11">
      <c r="A33" s="10">
        <v>409060038</v>
      </c>
      <c r="B33" s="10" t="s">
        <v>38</v>
      </c>
      <c r="C33" s="36">
        <v>17050</v>
      </c>
      <c r="D33" s="17">
        <v>443.66</v>
      </c>
      <c r="E33" s="17">
        <f t="shared" si="0"/>
        <v>7564403</v>
      </c>
      <c r="F33" s="37">
        <v>9380534.5099999998</v>
      </c>
      <c r="G33" s="18">
        <v>2705</v>
      </c>
      <c r="H33" s="18">
        <f t="shared" si="1"/>
        <v>46120250</v>
      </c>
      <c r="I33" s="22">
        <v>249.23</v>
      </c>
      <c r="J33" s="38">
        <f t="shared" si="2"/>
        <v>443.66</v>
      </c>
      <c r="K33" s="18" t="str">
        <f t="shared" si="3"/>
        <v>erro</v>
      </c>
    </row>
    <row r="34" spans="1:11">
      <c r="A34" s="10">
        <v>409060100</v>
      </c>
      <c r="B34" s="10" t="s">
        <v>39</v>
      </c>
      <c r="C34" s="36">
        <v>9545</v>
      </c>
      <c r="D34" s="17">
        <v>658.83</v>
      </c>
      <c r="E34" s="17">
        <f t="shared" si="0"/>
        <v>6288532.3500000006</v>
      </c>
      <c r="F34" s="37">
        <v>7597066.9800000004</v>
      </c>
      <c r="G34" s="18">
        <v>3976.14</v>
      </c>
      <c r="H34" s="18">
        <f t="shared" si="1"/>
        <v>37952256.299999997</v>
      </c>
      <c r="I34" s="22">
        <v>550.23</v>
      </c>
      <c r="J34" s="38">
        <f t="shared" si="2"/>
        <v>658.83</v>
      </c>
      <c r="K34" s="18" t="str">
        <f t="shared" si="3"/>
        <v>erro</v>
      </c>
    </row>
    <row r="35" spans="1:11">
      <c r="A35" s="10">
        <v>409060119</v>
      </c>
      <c r="B35" s="10" t="s">
        <v>40</v>
      </c>
      <c r="C35" s="36">
        <v>38927</v>
      </c>
      <c r="D35" s="17">
        <v>1103.6400000000001</v>
      </c>
      <c r="E35" s="17">
        <f t="shared" si="0"/>
        <v>42961394.280000001</v>
      </c>
      <c r="F35" s="37">
        <v>54894033.509999998</v>
      </c>
      <c r="G35" s="18">
        <v>10234</v>
      </c>
      <c r="H35" s="18">
        <f t="shared" si="1"/>
        <v>398378918</v>
      </c>
      <c r="I35" s="22">
        <v>776.4</v>
      </c>
      <c r="J35" s="38">
        <f t="shared" si="2"/>
        <v>1103.6400000000001</v>
      </c>
      <c r="K35" s="18" t="str">
        <f t="shared" si="3"/>
        <v>erro</v>
      </c>
    </row>
    <row r="36" spans="1:11">
      <c r="A36" s="10">
        <v>409060135</v>
      </c>
      <c r="B36" s="10" t="s">
        <v>41</v>
      </c>
      <c r="C36" s="36">
        <v>69824</v>
      </c>
      <c r="D36" s="17">
        <v>907.93</v>
      </c>
      <c r="E36" s="17">
        <f t="shared" si="0"/>
        <v>63395304.319999993</v>
      </c>
      <c r="F36" s="37">
        <v>81005913.069999993</v>
      </c>
      <c r="G36" s="18">
        <v>3976.14</v>
      </c>
      <c r="H36" s="18">
        <f t="shared" si="1"/>
        <v>277629999.36000001</v>
      </c>
      <c r="I36" s="22">
        <v>665.13</v>
      </c>
      <c r="J36" s="38">
        <f t="shared" si="2"/>
        <v>907.93</v>
      </c>
      <c r="K36" s="18" t="str">
        <f t="shared" si="3"/>
        <v>erro</v>
      </c>
    </row>
    <row r="37" spans="1:11">
      <c r="A37" s="10">
        <v>409060178</v>
      </c>
      <c r="B37" s="10" t="s">
        <v>42</v>
      </c>
      <c r="C37" s="36">
        <v>25517</v>
      </c>
      <c r="D37" s="17">
        <v>173.33</v>
      </c>
      <c r="E37" s="17">
        <f t="shared" si="0"/>
        <v>4422861.6100000003</v>
      </c>
      <c r="F37" s="37">
        <v>6226642.5800000001</v>
      </c>
      <c r="G37" s="18">
        <v>4215</v>
      </c>
      <c r="H37" s="18">
        <f t="shared" si="1"/>
        <v>107554155</v>
      </c>
      <c r="I37" s="22">
        <v>74.75</v>
      </c>
      <c r="J37" s="38">
        <f t="shared" si="2"/>
        <v>173.33</v>
      </c>
      <c r="K37" s="18" t="str">
        <f t="shared" si="3"/>
        <v>erro</v>
      </c>
    </row>
    <row r="38" spans="1:11">
      <c r="A38" s="10">
        <v>409060216</v>
      </c>
      <c r="B38" s="10" t="s">
        <v>43</v>
      </c>
      <c r="C38" s="36">
        <v>19515</v>
      </c>
      <c r="D38" s="17">
        <v>509.86</v>
      </c>
      <c r="E38" s="17">
        <f t="shared" si="0"/>
        <v>9949917.9000000004</v>
      </c>
      <c r="F38" s="37">
        <v>12944088.810000001</v>
      </c>
      <c r="G38" s="18">
        <v>8395</v>
      </c>
      <c r="H38" s="18">
        <f t="shared" si="1"/>
        <v>163828425</v>
      </c>
      <c r="I38" s="22">
        <v>455.58</v>
      </c>
      <c r="J38" s="38">
        <f t="shared" si="2"/>
        <v>509.86</v>
      </c>
      <c r="K38" s="18" t="str">
        <f t="shared" si="3"/>
        <v>erro</v>
      </c>
    </row>
    <row r="39" spans="1:11">
      <c r="A39" s="10">
        <v>410010073</v>
      </c>
      <c r="B39" s="10" t="s">
        <v>44</v>
      </c>
      <c r="C39" s="36">
        <v>7662</v>
      </c>
      <c r="D39" s="17">
        <v>514.16999999999996</v>
      </c>
      <c r="E39" s="17">
        <f t="shared" si="0"/>
        <v>3939570.5399999996</v>
      </c>
      <c r="F39" s="37">
        <v>6692447.5899999999</v>
      </c>
      <c r="G39" s="18">
        <v>6500.25</v>
      </c>
      <c r="H39" s="18">
        <f t="shared" si="1"/>
        <v>49804915.5</v>
      </c>
      <c r="I39" s="22">
        <v>367.42</v>
      </c>
      <c r="J39" s="38">
        <f t="shared" si="2"/>
        <v>514.16999999999996</v>
      </c>
      <c r="K39" s="18" t="str">
        <f t="shared" si="3"/>
        <v>erro</v>
      </c>
    </row>
    <row r="40" spans="1:11">
      <c r="A40" s="10">
        <v>410010090</v>
      </c>
      <c r="B40" s="10" t="s">
        <v>45</v>
      </c>
      <c r="C40" s="36">
        <v>1462</v>
      </c>
      <c r="D40" s="17">
        <v>315.92</v>
      </c>
      <c r="E40" s="17">
        <f t="shared" si="0"/>
        <v>461875.04000000004</v>
      </c>
      <c r="F40" s="37">
        <v>1480968.79</v>
      </c>
      <c r="G40" s="18">
        <v>9173.61</v>
      </c>
      <c r="H40" s="18">
        <f t="shared" si="1"/>
        <v>13411817.82</v>
      </c>
      <c r="I40" s="18">
        <v>315.92</v>
      </c>
      <c r="J40" s="38">
        <f t="shared" si="2"/>
        <v>315.92</v>
      </c>
      <c r="K40" s="18" t="str">
        <f t="shared" si="3"/>
        <v>ok</v>
      </c>
    </row>
    <row r="41" spans="1:11">
      <c r="A41" s="10">
        <v>416010121</v>
      </c>
      <c r="B41" s="10" t="s">
        <v>46</v>
      </c>
      <c r="C41" s="36">
        <v>3702</v>
      </c>
      <c r="D41" s="17">
        <v>3983.29</v>
      </c>
      <c r="E41" s="17">
        <f t="shared" si="0"/>
        <v>14746139.58</v>
      </c>
      <c r="F41" s="37">
        <v>18820189.66</v>
      </c>
      <c r="G41" s="18">
        <v>9011.35</v>
      </c>
      <c r="H41" s="18">
        <f t="shared" si="1"/>
        <v>33360017.700000003</v>
      </c>
      <c r="I41" s="18">
        <v>3983.29</v>
      </c>
      <c r="J41" s="38">
        <f t="shared" si="2"/>
        <v>3983.29</v>
      </c>
      <c r="K41" s="18" t="str">
        <f t="shared" si="3"/>
        <v>ok</v>
      </c>
    </row>
    <row r="42" spans="1:11">
      <c r="A42" s="10">
        <v>416030270</v>
      </c>
      <c r="B42" s="10" t="s">
        <v>47</v>
      </c>
      <c r="C42" s="36">
        <v>4968</v>
      </c>
      <c r="D42" s="17">
        <v>2836.3</v>
      </c>
      <c r="E42" s="17">
        <f t="shared" si="0"/>
        <v>14090738.4</v>
      </c>
      <c r="F42" s="37">
        <v>17595481.800000001</v>
      </c>
      <c r="G42" s="18">
        <v>8484.6299999999992</v>
      </c>
      <c r="H42" s="18">
        <f t="shared" si="1"/>
        <v>42151641.839999996</v>
      </c>
      <c r="I42" s="18">
        <v>2836.3</v>
      </c>
      <c r="J42" s="38">
        <f t="shared" si="2"/>
        <v>2836.3</v>
      </c>
      <c r="K42" s="18" t="str">
        <f t="shared" si="3"/>
        <v>ok</v>
      </c>
    </row>
    <row r="43" spans="1:11">
      <c r="A43" s="10">
        <v>416060056</v>
      </c>
      <c r="B43" s="10" t="s">
        <v>48</v>
      </c>
      <c r="C43" s="39">
        <v>448</v>
      </c>
      <c r="D43" s="17">
        <v>5265.02</v>
      </c>
      <c r="E43" s="17">
        <f t="shared" si="0"/>
        <v>2358728.96</v>
      </c>
      <c r="F43" s="37">
        <v>3260593.23</v>
      </c>
      <c r="G43" s="18">
        <v>9074.07</v>
      </c>
      <c r="H43" s="18">
        <f t="shared" si="1"/>
        <v>4065183.36</v>
      </c>
      <c r="I43" s="18">
        <v>5265.02</v>
      </c>
      <c r="J43" s="38">
        <f t="shared" si="2"/>
        <v>5265.02</v>
      </c>
      <c r="K43" s="18" t="str">
        <f t="shared" si="3"/>
        <v>ok</v>
      </c>
    </row>
    <row r="44" spans="1:11">
      <c r="A44" s="10">
        <v>416060064</v>
      </c>
      <c r="B44" s="10" t="s">
        <v>49</v>
      </c>
      <c r="C44" s="36">
        <v>4762</v>
      </c>
      <c r="D44" s="17">
        <v>5403.43</v>
      </c>
      <c r="E44" s="17">
        <f t="shared" si="0"/>
        <v>25731133.66</v>
      </c>
      <c r="F44" s="37">
        <v>32412353.260000002</v>
      </c>
      <c r="G44" s="18">
        <v>10513.97</v>
      </c>
      <c r="H44" s="18">
        <f t="shared" si="1"/>
        <v>50067525.140000001</v>
      </c>
      <c r="I44" s="18">
        <v>5403.43</v>
      </c>
      <c r="J44" s="38">
        <f t="shared" si="2"/>
        <v>5403.43</v>
      </c>
      <c r="K44" s="18" t="str">
        <f t="shared" si="3"/>
        <v>ok</v>
      </c>
    </row>
    <row r="45" spans="1:11">
      <c r="A45" s="10">
        <v>416060110</v>
      </c>
      <c r="B45" s="10" t="s">
        <v>50</v>
      </c>
      <c r="C45" s="36">
        <v>3697</v>
      </c>
      <c r="D45" s="17">
        <v>2279.2399999999998</v>
      </c>
      <c r="E45" s="17">
        <f t="shared" si="0"/>
        <v>8426350.2799999993</v>
      </c>
      <c r="F45" s="37">
        <v>11540174.09</v>
      </c>
      <c r="G45" s="18">
        <v>4987.8900000000003</v>
      </c>
      <c r="H45" s="18">
        <f t="shared" si="1"/>
        <v>18440229.330000002</v>
      </c>
      <c r="I45" s="18">
        <v>2279.2399999999998</v>
      </c>
      <c r="J45" s="38">
        <f t="shared" si="2"/>
        <v>2279.2399999999998</v>
      </c>
      <c r="K45" s="18" t="str">
        <f t="shared" si="3"/>
        <v>ok</v>
      </c>
    </row>
    <row r="46" spans="1:11">
      <c r="A46" s="10">
        <v>416080030</v>
      </c>
      <c r="B46" s="10" t="s">
        <v>51</v>
      </c>
      <c r="C46" s="36">
        <v>20701</v>
      </c>
      <c r="D46" s="17">
        <v>396.18</v>
      </c>
      <c r="E46" s="17">
        <f t="shared" si="0"/>
        <v>8201322.1799999997</v>
      </c>
      <c r="F46" s="37">
        <v>12079023.1</v>
      </c>
      <c r="G46" s="18">
        <v>2774.35</v>
      </c>
      <c r="H46" s="18">
        <f t="shared" si="1"/>
        <v>57431819.350000001</v>
      </c>
      <c r="I46" s="18">
        <v>396.18</v>
      </c>
      <c r="J46" s="38">
        <f t="shared" si="2"/>
        <v>396.18</v>
      </c>
      <c r="K46" s="18" t="str">
        <f t="shared" si="3"/>
        <v>ok</v>
      </c>
    </row>
    <row r="47" spans="1:11">
      <c r="A47" s="10">
        <v>416080081</v>
      </c>
      <c r="B47" s="10" t="s">
        <v>52</v>
      </c>
      <c r="C47" s="36">
        <v>11762</v>
      </c>
      <c r="D47" s="17">
        <v>3359.04</v>
      </c>
      <c r="E47" s="17">
        <f t="shared" si="0"/>
        <v>39509028.479999997</v>
      </c>
      <c r="F47" s="37">
        <v>52756665.469999999</v>
      </c>
      <c r="G47" s="18">
        <v>7418.04</v>
      </c>
      <c r="H47" s="18">
        <f t="shared" si="1"/>
        <v>87250986.480000004</v>
      </c>
      <c r="I47" s="18">
        <v>3359.04</v>
      </c>
      <c r="J47" s="38">
        <f t="shared" si="2"/>
        <v>3359.04</v>
      </c>
      <c r="K47" s="18" t="str">
        <f t="shared" si="3"/>
        <v>ok</v>
      </c>
    </row>
    <row r="49" spans="8:8">
      <c r="H49" s="2"/>
    </row>
  </sheetData>
  <mergeCells count="1">
    <mergeCell ref="I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B195B9BB86ED4788D553D7F8921172" ma:contentTypeVersion="18" ma:contentTypeDescription="Create a new document." ma:contentTypeScope="" ma:versionID="0ff8224ac003f11d37488f5217e77152">
  <xsd:schema xmlns:xsd="http://www.w3.org/2001/XMLSchema" xmlns:xs="http://www.w3.org/2001/XMLSchema" xmlns:p="http://schemas.microsoft.com/office/2006/metadata/properties" xmlns:ns3="1597908d-e4c1-4d97-9e53-a75f5a9f9d0d" xmlns:ns4="04c368c3-7376-46c2-b89b-1a7e7f01f9f7" targetNamespace="http://schemas.microsoft.com/office/2006/metadata/properties" ma:root="true" ma:fieldsID="94ddf0f5ea21f9e68194fa7725a2c7c8" ns3:_="" ns4:_="">
    <xsd:import namespace="1597908d-e4c1-4d97-9e53-a75f5a9f9d0d"/>
    <xsd:import namespace="04c368c3-7376-46c2-b89b-1a7e7f01f9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7908d-e4c1-4d97-9e53-a75f5a9f9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368c3-7376-46c2-b89b-1a7e7f01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97908d-e4c1-4d97-9e53-a75f5a9f9d0d" xsi:nil="true"/>
  </documentManagement>
</p:properties>
</file>

<file path=customXml/itemProps1.xml><?xml version="1.0" encoding="utf-8"?>
<ds:datastoreItem xmlns:ds="http://schemas.openxmlformats.org/officeDocument/2006/customXml" ds:itemID="{BBA2FA2A-5092-4ED2-9D12-585C07319A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97908d-e4c1-4d97-9e53-a75f5a9f9d0d"/>
    <ds:schemaRef ds:uri="04c368c3-7376-46c2-b89b-1a7e7f01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0CCF7F-07EF-4AA7-93C9-6C7148D6AF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6B91A-AB33-4FC2-8A13-41D7048476C5}">
  <ds:schemaRefs>
    <ds:schemaRef ds:uri="http://schemas.microsoft.com/office/infopath/2007/PartnerControls"/>
    <ds:schemaRef ds:uri="04c368c3-7376-46c2-b89b-1a7e7f01f9f7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1597908d-e4c1-4d97-9e53-a75f5a9f9d0d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Proced.</vt:lpstr>
      <vt:lpstr>Vlr. Unitários</vt:lpstr>
      <vt:lpstr>Mín e Máx</vt:lpstr>
      <vt:lpstr>Projeções vlr mín e máx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Daiane Ellwanger Araujo</dc:creator>
  <cp:lastModifiedBy>Adeilson</cp:lastModifiedBy>
  <dcterms:created xsi:type="dcterms:W3CDTF">2024-11-21T20:13:23Z</dcterms:created>
  <dcterms:modified xsi:type="dcterms:W3CDTF">2024-11-26T16:18:18Z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0x01010011B195B9BB86ED4788D553D7F8921172</vt:lpwstr>
  </property>
</Properties>
</file>